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総務部\財政課\02財政係\24_決算＆類団カード・財政状況資料集（旧：財政比較分析表）\01-1_財政状況資料集（H22決算分より分析表から変更\R1_財政状況資料集（R2作成）\04_組み合わせ分析追加\"/>
    </mc:Choice>
  </mc:AlternateContent>
  <bookViews>
    <workbookView xWindow="102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実質公債費比率（分子）の構造" sheetId="6" r:id="rId10"/>
    <sheet name="連結実質赤字比率に係る赤字・黒字の構成分析" sheetId="5"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<sst xmlns="http://schemas.openxmlformats.org/spreadsheetml/2006/main" count="1106" uniqueCount="609">
  <si>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</si>
  <si>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</si>
  <si>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</si>
  <si>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</si>
  <si>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</si>
  <si>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</si>
  <si>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</si>
  <si>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</si>
  <si>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</si>
  <si>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</si>
  <si>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</si>
  <si>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</si>
  <si>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</si>
  <si>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</si>
  <si>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</si>
  <si>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</si>
  <si>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</si>
  <si>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</si>
  <si>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</si>
  <si>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</si>
  <si>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</si>
  <si>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</si>
  <si>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</si>
  <si>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</si>
  <si>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</si>
  <si>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</si>
  <si>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</si>
  <si>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</si>
  <si>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</si>
  <si>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</si>
  <si>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</si>
  <si>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</si>
  <si>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</si>
  <si>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</si>
  <si>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</si>
  <si>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</si>
  <si>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</si>
  <si>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</si>
  <si>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</si>
  <si>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</si>
  <si>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</si>
  <si>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</si>
  <si>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</si>
  <si>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</si>
  <si>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</si>
  <si>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</si>
  <si>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</si>
  <si>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</si>
  <si>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</si>
  <si>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</si>
  <si>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</si>
  <si>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</si>
  <si>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</si>
  <si>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</si>
  <si>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</si>
  <si>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</si>
  <si>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</si>
  <si>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</si>
  <si>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</si>
  <si>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</si>
  <si>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</si>
  <si>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</si>
  <si>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</si>
  <si>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</si>
  <si>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</si>
  <si>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</si>
  <si>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</si>
  <si>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</si>
  <si>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</si>
  <si>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</si>
  <si>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</si>
  <si>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</si>
  <si>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</si>
  <si>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</si>
  <si>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</si>
  <si>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</si>
  <si>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</si>
  <si>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</si>
  <si>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</si>
  <si>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</si>
  <si>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</si>
  <si>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</si>
  <si>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</si>
  <si>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</si>
  <si>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</si>
  <si>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</si>
  <si>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</si>
  <si>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</si>
  <si>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</si>
  <si>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</si>
  <si>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</si>
  <si>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</si>
  <si>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</si>
  <si>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</si>
  <si>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</si>
  <si>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</si>
  <si>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</si>
  <si>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当別町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</si>
  <si>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</si>
  <si>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</si>
  <si>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</si>
  <si>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</si>
  <si>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</si>
  <si>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</si>
  <si>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</si>
  <si>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</si>
  <si>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</si>
  <si>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</si>
  <si>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</si>
  <si>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</si>
  <si>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</si>
  <si>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</si>
  <si>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</si>
  <si>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</si>
  <si>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</si>
  <si>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</si>
  <si>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</si>
  <si>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</si>
  <si>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</si>
  <si>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</si>
  <si>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</si>
  <si>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</si>
  <si>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</si>
  <si>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</si>
  <si>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</si>
  <si>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</si>
  <si>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</si>
  <si>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</si>
  <si>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</si>
  <si>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</si>
  <si>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</si>
  <si>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</si>
  <si>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</si>
  <si>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</si>
  <si>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</si>
  <si>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</si>
  <si>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</si>
  <si>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</si>
  <si>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</si>
  <si>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</si>
  <si>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</si>
  <si>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</si>
  <si>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</si>
  <si>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</si>
  <si>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</si>
  <si>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</si>
  <si>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</si>
  <si>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</si>
  <si>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</si>
  <si>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</si>
  <si>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</si>
  <si>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</si>
  <si>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</si>
  <si>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</si>
  <si>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</si>
  <si>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</si>
  <si>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</si>
  <si>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</si>
  <si>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</si>
  <si>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</si>
  <si>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</si>
  <si>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</si>
  <si>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</si>
  <si>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</si>
  <si>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</si>
  <si>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</si>
  <si>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</si>
  <si>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</si>
  <si>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</si>
  <si>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</si>
  <si>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</si>
  <si>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</si>
  <si>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</si>
  <si>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</si>
  <si>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</si>
  <si>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</si>
  <si>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</si>
  <si>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</si>
  <si>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</si>
  <si>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</si>
  <si>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</si>
  <si>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</si>
  <si>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</si>
  <si>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</si>
  <si>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</si>
  <si>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</si>
  <si>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</si>
  <si>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</si>
  <si>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</si>
  <si>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</si>
  <si>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</si>
  <si>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</si>
  <si>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</si>
  <si>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</si>
  <si>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</si>
  <si>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</si>
  <si>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</si>
  <si>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</si>
  <si>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</si>
  <si>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</si>
  <si>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</si>
  <si>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</si>
  <si>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</si>
  <si>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</si>
  <si>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</si>
  <si>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</si>
  <si>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</si>
  <si>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</si>
  <si>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</si>
  <si>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</si>
  <si>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</si>
  <si>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</si>
  <si>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</si>
  <si>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北海道当別町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</si>
  <si>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</si>
  <si>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</si>
  <si>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</si>
  <si>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</si>
  <si>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</si>
  <si>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</si>
  <si>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</si>
  <si>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</si>
  <si>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</si>
  <si>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</si>
  <si>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</si>
  <si>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</si>
  <si>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</si>
  <si>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</si>
  <si>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</si>
  <si>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</si>
  <si>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</si>
  <si>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</si>
  <si>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</si>
  <si>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</si>
  <si>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</si>
  <si>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</si>
  <si>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</si>
  <si>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</si>
  <si>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</si>
  <si>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</si>
  <si>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</si>
  <si>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</si>
  <si>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</si>
  <si>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</si>
  <si>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</si>
  <si>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</si>
  <si>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</si>
  <si>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</si>
  <si>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</si>
  <si>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</si>
  <si>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</si>
  <si>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</si>
  <si>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</si>
  <si>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</si>
  <si>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</si>
  <si>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</si>
  <si>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</si>
  <si>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</si>
  <si>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</si>
  <si>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</si>
  <si>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</si>
  <si>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</si>
  <si>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</si>
  <si>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</si>
  <si>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</si>
  <si>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</si>
  <si>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</si>
  <si>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</si>
  <si>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</si>
  <si>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</si>
  <si>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</si>
  <si>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</si>
  <si>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</si>
  <si>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</si>
  <si>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</si>
  <si>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</si>
  <si>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</si>
  <si>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</si>
  <si>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</si>
  <si>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</si>
  <si>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</si>
  <si>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</si>
  <si>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</si>
  <si>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</si>
  <si>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</si>
  <si>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</si>
  <si>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</si>
  <si>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</si>
  <si>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</si>
  <si>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</si>
  <si>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</si>
  <si>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</si>
  <si>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</si>
  <si>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</si>
  <si>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</si>
  <si>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</si>
  <si>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</si>
  <si>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</si>
  <si>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</si>
  <si>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</si>
  <si>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</si>
  <si>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</si>
  <si>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</si>
  <si>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</si>
  <si>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</si>
  <si>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</si>
  <si>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</si>
  <si>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</si>
  <si>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</si>
  <si>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</si>
  <si>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</si>
  <si>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</si>
  <si>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</si>
  <si>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</si>
  <si>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</si>
  <si>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</si>
  <si>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</si>
  <si>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</si>
  <si>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</si>
  <si>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</si>
  <si>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</si>
  <si>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</si>
  <si>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</si>
  <si>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</si>
  <si>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</si>
  <si>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</si>
  <si>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</si>
  <si>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</si>
  <si>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</si>
  <si>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</si>
  <si>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</si>
  <si>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</si>
  <si>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</si>
  <si>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</si>
  <si>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</si>
  <si>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</si>
  <si>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</si>
  <si>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</si>
  <si>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</si>
  <si>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</si>
  <si>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</si>
  <si>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</si>
  <si>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</si>
  <si>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</si>
  <si>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</si>
  <si>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</si>
  <si>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</si>
  <si>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</si>
  <si>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</si>
  <si>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</si>
  <si>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</si>
  <si>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</si>
  <si>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</si>
  <si>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</si>
  <si>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</si>
  <si>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</si>
  <si>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</si>
  <si>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</si>
  <si>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</si>
  <si>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</si>
  <si>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</si>
  <si>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</si>
  <si>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</si>
  <si>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</si>
  <si>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</si>
  <si>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</si>
  <si>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</si>
  <si>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</si>
  <si>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北海道当別町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</si>
  <si>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</si>
  <si>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</si>
  <si>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</si>
  <si>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</si>
  <si>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</si>
  <si>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</si>
  <si>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</si>
  <si>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</si>
  <si>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</si>
  <si>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</si>
  <si>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</si>
  <si>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</si>
  <si>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</si>
  <si>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</si>
  <si>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</si>
  <si>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</si>
  <si>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</si>
  <si>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</si>
  <si>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</si>
  <si>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</si>
  <si>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</si>
  <si>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</si>
  <si>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</si>
  <si>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</si>
  <si>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</si>
  <si>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</si>
  <si>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</si>
  <si>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</si>
  <si>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</si>
  <si>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</si>
  <si>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</si>
  <si>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</si>
  <si>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</si>
  <si>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</si>
  <si>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</si>
  <si>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</si>
  <si>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</si>
  <si>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当別町水道事業会計</t>
    <phoneticPr fontId="5"/>
  </si>
  <si>
    <t>法適用企業</t>
    <phoneticPr fontId="5"/>
  </si>
  <si>
    <t>当別町下水道事業特別会計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</si>
  <si>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</si>
  <si>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</si>
  <si>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</si>
  <si>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</si>
  <si>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</si>
  <si>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</si>
  <si>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</si>
  <si>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</si>
  <si>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</si>
  <si>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</si>
  <si>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</si>
  <si>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</si>
  <si>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</si>
  <si>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</si>
  <si>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</si>
  <si>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</si>
  <si>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</si>
  <si>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</si>
  <si>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</si>
  <si>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</si>
  <si>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</si>
  <si>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</si>
  <si>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</si>
  <si>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</si>
  <si>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</si>
  <si>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</si>
  <si>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</si>
  <si>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</si>
  <si>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</si>
  <si>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</si>
  <si>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</si>
  <si>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</si>
  <si>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</si>
  <si>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</si>
  <si>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</si>
  <si>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</si>
  <si>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</si>
  <si>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</si>
  <si>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</si>
  <si>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</si>
  <si>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</si>
  <si>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</si>
  <si>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</si>
  <si>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</si>
  <si>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</si>
  <si>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</si>
  <si>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</si>
  <si>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</si>
  <si>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</si>
  <si>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</si>
  <si>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</si>
  <si>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</si>
  <si>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</si>
  <si>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</si>
  <si>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</si>
  <si>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</si>
  <si>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当別町下水道事業特別会計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</si>
  <si>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</si>
  <si>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</si>
  <si>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</si>
  <si>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</si>
  <si>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</si>
  <si>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</si>
  <si>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</si>
  <si>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</si>
  <si>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</si>
  <si>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</si>
  <si>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</si>
  <si>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</si>
  <si>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</si>
  <si>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</si>
  <si>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</si>
  <si>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</si>
  <si>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</si>
  <si>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</si>
  <si>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</si>
  <si>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</si>
  <si>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</si>
  <si>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</si>
  <si>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</si>
  <si>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</si>
  <si>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</si>
  <si>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</si>
  <si>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</si>
  <si>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</si>
  <si>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</si>
  <si>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</si>
  <si>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</si>
  <si>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</si>
  <si>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</si>
  <si>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</si>
  <si>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</si>
  <si>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</si>
  <si>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</si>
  <si>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</si>
  <si>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</si>
  <si>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</si>
  <si>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</si>
  <si>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</si>
  <si>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</si>
  <si>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</si>
  <si>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</si>
  <si>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</si>
  <si>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</si>
  <si>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</si>
  <si>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</si>
  <si>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</si>
  <si>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</si>
  <si>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</si>
  <si>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</si>
  <si>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</si>
  <si>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</si>
  <si>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</si>
  <si>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</si>
  <si>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</si>
  <si>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</si>
  <si>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</si>
  <si>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</si>
  <si>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</si>
  <si>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</si>
  <si>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</si>
  <si>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</si>
  <si>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</si>
  <si>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</si>
  <si>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</si>
  <si>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</si>
  <si>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</si>
  <si>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</si>
  <si>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</si>
  <si>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</si>
  <si>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</si>
  <si>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</si>
  <si>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</si>
  <si>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</si>
  <si>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</si>
  <si>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</si>
  <si>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</si>
  <si>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</si>
  <si>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</si>
  <si>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</si>
  <si>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</si>
  <si>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</si>
  <si>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</si>
  <si>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</si>
  <si>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</si>
  <si>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0.03</t>
  </si>
  <si>
    <t>介護サービス事業特別会計</t>
  </si>
  <si>
    <t>▲ 0.14</t>
  </si>
  <si>
    <t>当別町水道事業会計</t>
  </si>
  <si>
    <t>一般会計</t>
  </si>
  <si>
    <t>国民健康保険特別会計</t>
  </si>
  <si>
    <t>▲ 1.80</t>
  </si>
  <si>
    <t>▲ 0.78</t>
  </si>
  <si>
    <t>介護保険特別会計</t>
  </si>
  <si>
    <t>当別町下水道事業特別会計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</si>
  <si>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</si>
  <si>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</si>
  <si>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</si>
  <si>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</si>
  <si>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</si>
  <si>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</si>
  <si>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</si>
  <si>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</si>
  <si>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</si>
  <si>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石狩教育研修センター</t>
    <rPh sb="0" eb="2">
      <t>イシカリ</t>
    </rPh>
    <rPh sb="2" eb="4">
      <t>キョウイク</t>
    </rPh>
    <rPh sb="4" eb="6">
      <t>ケンシュウ</t>
    </rPh>
    <phoneticPr fontId="2"/>
  </si>
  <si>
    <t>石狩北部地区消防事務組合</t>
    <rPh sb="0" eb="2">
      <t>イシカリ</t>
    </rPh>
    <rPh sb="2" eb="4">
      <t>ホクブ</t>
    </rPh>
    <rPh sb="4" eb="6">
      <t>チク</t>
    </rPh>
    <rPh sb="6" eb="8">
      <t>ショウボウ</t>
    </rPh>
    <rPh sb="8" eb="10">
      <t>ジム</t>
    </rPh>
    <rPh sb="10" eb="12">
      <t>クミアイ</t>
    </rPh>
    <phoneticPr fontId="2"/>
  </si>
  <si>
    <t>石狩西部広域水道企業団</t>
    <rPh sb="0" eb="2">
      <t>イシカリ</t>
    </rPh>
    <rPh sb="2" eb="4">
      <t>セイブ</t>
    </rPh>
    <rPh sb="4" eb="6">
      <t>コウイキ</t>
    </rPh>
    <rPh sb="6" eb="8">
      <t>スイドウ</t>
    </rPh>
    <rPh sb="8" eb="10">
      <t>キギョウ</t>
    </rPh>
    <rPh sb="10" eb="11">
      <t>ダン</t>
    </rPh>
    <phoneticPr fontId="2"/>
  </si>
  <si>
    <t>株式会社　tobe</t>
    <rPh sb="0" eb="2">
      <t>カブシキ</t>
    </rPh>
    <rPh sb="2" eb="4">
      <t>カイシャ</t>
    </rPh>
    <phoneticPr fontId="2"/>
  </si>
  <si>
    <t>まちづくり基金</t>
    <rPh sb="5" eb="7">
      <t>キキン</t>
    </rPh>
    <phoneticPr fontId="2"/>
  </si>
  <si>
    <t>文化センター建設基金</t>
    <rPh sb="0" eb="2">
      <t>ブンカ</t>
    </rPh>
    <rPh sb="6" eb="8">
      <t>ケンセツ</t>
    </rPh>
    <rPh sb="8" eb="10">
      <t>キキン</t>
    </rPh>
    <phoneticPr fontId="2"/>
  </si>
  <si>
    <t>人材育成基金</t>
    <rPh sb="0" eb="2">
      <t>ジンザイ</t>
    </rPh>
    <rPh sb="2" eb="4">
      <t>イクセイ</t>
    </rPh>
    <rPh sb="4" eb="6">
      <t>キキン</t>
    </rPh>
    <phoneticPr fontId="2"/>
  </si>
  <si>
    <t>社会福祉基金</t>
    <rPh sb="0" eb="2">
      <t>シャカイ</t>
    </rPh>
    <rPh sb="2" eb="4">
      <t>フクシ</t>
    </rPh>
    <rPh sb="4" eb="6">
      <t>キキン</t>
    </rPh>
    <phoneticPr fontId="2"/>
  </si>
  <si>
    <t>森づくり基金</t>
    <rPh sb="0" eb="1">
      <t>モリ</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</si>
  <si>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</si>
  <si>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</si>
  <si>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</si>
  <si>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</si>
  <si>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</si>
  <si>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</si>
  <si>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</si>
  <si>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</si>
  <si>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</si>
  <si>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</si>
  <si>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</si>
  <si>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</si>
  <si>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</si>
  <si>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</si>
  <si>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</si>
  <si>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
また、有形固定資産減価償却率は平均値を上回っていることから、公共施設総合管理計画に基づき公共施設等の適切な維持管理に努める。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</si>
  <si>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</si>
  <si>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</si>
  <si>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</si>
  <si>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</si>
  <si>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</si>
  <si>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</si>
  <si>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きた。引き続き財政運営方針のもと、更なる比率の低下に努める。
将来負担比率は、人口急増時における社会資本整備のために発行した地方債の公営企業等への繰入等により、類似団体平均を大幅に上回る比率となっているが、地方債残高については、平成15年度末の197億円をピークに着実に減少しており、今後も新規発行地方債を抑制するとともに充当可能基金の増額を図るなど、比率の低下に努める。</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</si>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</sst>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BIZ UDP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6" fontId="6" fillId="0" borderId="27" xfId="2" applyNumberFormat="1" applyFont="1" applyFill="1" applyBorder="1" applyAlignment="1" applyProtection="1">
      <alignment horizontal="right" vertical="center" shrinkToFit="1"/>
      <protection locked="0"/>
    </xf>
    <xf numFmtId="176" fontId="6" fillId="0" borderId="28" xfId="2" applyNumberFormat="1" applyFont="1" applyFill="1" applyBorder="1" applyAlignment="1" applyProtection="1">
      <alignment horizontal="right" vertical="center" shrinkToFit="1"/>
      <protection locked="0"/>
    </xf>
    <xf numFmtId="176" fontId="6" fillId="0" borderId="29" xfId="2" applyNumberFormat="1" applyFont="1" applyFill="1" applyBorder="1" applyAlignment="1" applyProtection="1">
      <alignment horizontal="right" vertical="center" shrinkToFit="1"/>
      <protection locked="0"/>
    </xf>
    <xf numFmtId="176" fontId="6" fillId="0" borderId="20" xfId="2" applyNumberFormat="1" applyFont="1" applyFill="1" applyBorder="1" applyAlignment="1" applyProtection="1">
      <alignment horizontal="right" vertical="center" shrinkToFit="1"/>
      <protection locked="0"/>
    </xf>
    <xf numFmtId="176" fontId="6" fillId="0" borderId="21" xfId="2" applyNumberFormat="1" applyFont="1" applyFill="1" applyBorder="1" applyAlignment="1" applyProtection="1">
      <alignment horizontal="right" vertical="center" shrinkToFit="1"/>
      <protection locked="0"/>
    </xf>
    <xf numFmtId="176" fontId="6" fillId="0" borderId="22" xfId="2"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8C21-43D2-90F5-3433F33051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27063</c:v>
                </c:pt>
                <c:pt idx="1">
                  <c:v>51880</c:v>
                </c:pt>
                <c:pt idx="2">
                  <c:v>47629</c:v>
                </c:pt>
                <c:pt idx="3">
                  <c:v>37600</c:v>
                </c:pt>
                <c:pt idx="4">
                  <c:v>49713</c:v>
                </c:pt>
              </c:numCache>
            </c:numRef>
          </c:val>
          <c:smooth val="0"/>
          <c:extLst>
            <c:ext xmlns:c16="http://schemas.microsoft.com/office/drawing/2014/chart" uri="{C3380CC4-5D6E-409C-BE32-E72D297353CC}">
              <c16:uniqueId val="{00000001-8C21-43D2-90F5-3433F33051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3.65</c:v>
                </c:pt>
                <c:pt idx="1">
                  <c:v>4.08</c:v>
                </c:pt>
                <c:pt idx="2">
                  <c:v>3.21</c:v>
                </c:pt>
                <c:pt idx="3">
                  <c:v>3.34</c:v>
                </c:pt>
                <c:pt idx="4">
                  <c:v>3.8</c:v>
                </c:pt>
              </c:numCache>
            </c:numRef>
          </c:val>
          <c:extLst>
            <c:ext xmlns:c16="http://schemas.microsoft.com/office/drawing/2014/chart" uri="{C3380CC4-5D6E-409C-BE32-E72D297353CC}">
              <c16:uniqueId val="{00000000-C62A-4494-8F24-3F8AA2287A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8.89</c:v>
                </c:pt>
                <c:pt idx="1">
                  <c:v>10.71</c:v>
                </c:pt>
                <c:pt idx="2">
                  <c:v>11.52</c:v>
                </c:pt>
                <c:pt idx="3">
                  <c:v>12.73</c:v>
                </c:pt>
                <c:pt idx="4">
                  <c:v>13.69</c:v>
                </c:pt>
              </c:numCache>
            </c:numRef>
          </c:val>
          <c:extLst>
            <c:ext xmlns:c16="http://schemas.microsoft.com/office/drawing/2014/chart" uri="{C3380CC4-5D6E-409C-BE32-E72D297353CC}">
              <c16:uniqueId val="{00000001-C62A-4494-8F24-3F8AA2287A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0.97</c:v>
                </c:pt>
                <c:pt idx="1">
                  <c:v>1.82</c:v>
                </c:pt>
                <c:pt idx="2">
                  <c:v>-0.03</c:v>
                </c:pt>
                <c:pt idx="3">
                  <c:v>1.25</c:v>
                </c:pt>
                <c:pt idx="4">
                  <c:v>1.1100000000000001</c:v>
                </c:pt>
              </c:numCache>
            </c:numRef>
          </c:val>
          <c:smooth val="0"/>
          <c:extLst>
            <c:ext xmlns:c16="http://schemas.microsoft.com/office/drawing/2014/chart" uri="{C3380CC4-5D6E-409C-BE32-E72D297353CC}">
              <c16:uniqueId val="{00000002-C62A-4494-8F24-3F8AA2287A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1195</c:v>
                </c:pt>
                <c:pt idx="5">
                  <c:v>1127</c:v>
                </c:pt>
                <c:pt idx="8">
                  <c:v>1123</c:v>
                </c:pt>
                <c:pt idx="11">
                  <c:v>1092</c:v>
                </c:pt>
                <c:pt idx="14">
                  <c:v>1046</c:v>
                </c:pt>
              </c:numCache>
            </c:numRef>
          </c:val>
          <c:extLst>
            <c:ext xmlns:c16="http://schemas.microsoft.com/office/drawing/2014/chart" uri="{C3380CC4-5D6E-409C-BE32-E72D297353CC}">
              <c16:uniqueId val="{00000000-FA4D-4591-92AA-08015B6A5A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A4D-4591-92AA-08015B6A5A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12</c:v>
                </c:pt>
                <c:pt idx="6">
                  <c:v>12</c:v>
                </c:pt>
                <c:pt idx="9">
                  <c:v>63</c:v>
                </c:pt>
                <c:pt idx="12">
                  <c:v>1</c:v>
                </c:pt>
              </c:numCache>
            </c:numRef>
          </c:val>
          <c:extLst>
            <c:ext xmlns:c16="http://schemas.microsoft.com/office/drawing/2014/chart" uri="{C3380CC4-5D6E-409C-BE32-E72D297353CC}">
              <c16:uniqueId val="{00000002-FA4D-4591-92AA-08015B6A5A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31</c:v>
                </c:pt>
                <c:pt idx="6">
                  <c:v>43</c:v>
                </c:pt>
                <c:pt idx="9">
                  <c:v>43</c:v>
                </c:pt>
                <c:pt idx="12">
                  <c:v>43</c:v>
                </c:pt>
              </c:numCache>
            </c:numRef>
          </c:val>
          <c:extLst>
            <c:ext xmlns:c16="http://schemas.microsoft.com/office/drawing/2014/chart" uri="{C3380CC4-5D6E-409C-BE32-E72D297353CC}">
              <c16:uniqueId val="{00000003-FA4D-4591-92AA-08015B6A5A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375</c:v>
                </c:pt>
                <c:pt idx="3">
                  <c:v>377</c:v>
                </c:pt>
                <c:pt idx="6">
                  <c:v>398</c:v>
                </c:pt>
                <c:pt idx="9">
                  <c:v>403</c:v>
                </c:pt>
                <c:pt idx="12">
                  <c:v>404</c:v>
                </c:pt>
              </c:numCache>
            </c:numRef>
          </c:val>
          <c:extLst>
            <c:ext xmlns:c16="http://schemas.microsoft.com/office/drawing/2014/chart" uri="{C3380CC4-5D6E-409C-BE32-E72D297353CC}">
              <c16:uniqueId val="{00000004-FA4D-4591-92AA-08015B6A5A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4D-4591-92AA-08015B6A5A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4D-4591-92AA-08015B6A5A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1533</c:v>
                </c:pt>
                <c:pt idx="3">
                  <c:v>1367</c:v>
                </c:pt>
                <c:pt idx="6">
                  <c:v>1215</c:v>
                </c:pt>
                <c:pt idx="9">
                  <c:v>1156</c:v>
                </c:pt>
                <c:pt idx="12">
                  <c:v>1102</c:v>
                </c:pt>
              </c:numCache>
            </c:numRef>
          </c:val>
          <c:extLst>
            <c:ext xmlns:c16="http://schemas.microsoft.com/office/drawing/2014/chart" uri="{C3380CC4-5D6E-409C-BE32-E72D297353CC}">
              <c16:uniqueId val="{00000007-FA4D-4591-92AA-08015B6A5A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753</c:v>
                </c:pt>
                <c:pt idx="2">
                  <c:v>#N/A</c:v>
                </c:pt>
                <c:pt idx="3">
                  <c:v>#N/A</c:v>
                </c:pt>
                <c:pt idx="4">
                  <c:v>660</c:v>
                </c:pt>
                <c:pt idx="5">
                  <c:v>#N/A</c:v>
                </c:pt>
                <c:pt idx="6">
                  <c:v>#N/A</c:v>
                </c:pt>
                <c:pt idx="7">
                  <c:v>545</c:v>
                </c:pt>
                <c:pt idx="8">
                  <c:v>#N/A</c:v>
                </c:pt>
                <c:pt idx="9">
                  <c:v>#N/A</c:v>
                </c:pt>
                <c:pt idx="10">
                  <c:v>573</c:v>
                </c:pt>
                <c:pt idx="11">
                  <c:v>#N/A</c:v>
                </c:pt>
                <c:pt idx="12">
                  <c:v>#N/A</c:v>
                </c:pt>
                <c:pt idx="13">
                  <c:v>504</c:v>
                </c:pt>
                <c:pt idx="14">
                  <c:v>#N/A</c:v>
                </c:pt>
              </c:numCache>
            </c:numRef>
          </c:val>
          <c:smooth val="0"/>
          <c:extLst>
            <c:ext xmlns:c16="http://schemas.microsoft.com/office/drawing/2014/chart" uri="{C3380CC4-5D6E-409C-BE32-E72D297353CC}">
              <c16:uniqueId val="{00000008-FA4D-4591-92AA-08015B6A5A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60-47C4-AE5A-06F07161BC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60-47C4-AE5A-06F07161BC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60-47C4-AE5A-06F07161BC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3-8660-47C4-AE5A-06F07161BCFA}"/>
            </c:ext>
          </c:extLst>
        </c:ser>
        <c:ser>
          <c:idx val="4"/>
          <c:order val="4"/>
          <c:tx>
            <c:strRef>
              <c:f>データシート!$A$31</c:f>
              <c:strCache>
                <c:ptCount val="1"/>
                <c:pt idx="0">
                  <c:v>当別町下水道事業特別会計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0.18</c:v>
                </c:pt>
                <c:pt idx="4">
                  <c:v>#N/A</c:v>
                </c:pt>
                <c:pt idx="5">
                  <c:v>0.15</c:v>
                </c:pt>
                <c:pt idx="6">
                  <c:v>#N/A</c:v>
                </c:pt>
                <c:pt idx="7">
                  <c:v>0.1</c:v>
                </c:pt>
                <c:pt idx="8">
                  <c:v>#N/A</c:v>
                </c:pt>
                <c:pt idx="9">
                  <c:v>0.19</c:v>
                </c:pt>
              </c:numCache>
            </c:numRef>
          </c:val>
          <c:extLst>
            <c:ext xmlns:c16="http://schemas.microsoft.com/office/drawing/2014/chart" uri="{C3380CC4-5D6E-409C-BE32-E72D297353CC}">
              <c16:uniqueId val="{00000004-8660-47C4-AE5A-06F07161BCF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0.49</c:v>
                </c:pt>
                <c:pt idx="2">
                  <c:v>#N/A</c:v>
                </c:pt>
                <c:pt idx="3">
                  <c:v>0.82</c:v>
                </c:pt>
                <c:pt idx="4">
                  <c:v>#N/A</c:v>
                </c:pt>
                <c:pt idx="5">
                  <c:v>0.5</c:v>
                </c:pt>
                <c:pt idx="6">
                  <c:v>#N/A</c:v>
                </c:pt>
                <c:pt idx="7">
                  <c:v>0.43</c:v>
                </c:pt>
                <c:pt idx="8">
                  <c:v>#N/A</c:v>
                </c:pt>
                <c:pt idx="9">
                  <c:v>0.4</c:v>
                </c:pt>
              </c:numCache>
            </c:numRef>
          </c:val>
          <c:extLst>
            <c:ext xmlns:c16="http://schemas.microsoft.com/office/drawing/2014/chart" uri="{C3380CC4-5D6E-409C-BE32-E72D297353CC}">
              <c16:uniqueId val="{00000005-8660-47C4-AE5A-06F07161BCF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1.8</c:v>
                </c:pt>
                <c:pt idx="1">
                  <c:v>#N/A</c:v>
                </c:pt>
                <c:pt idx="2">
                  <c:v>0.78</c:v>
                </c:pt>
                <c:pt idx="3">
                  <c:v>#N/A</c:v>
                </c:pt>
                <c:pt idx="4">
                  <c:v>#N/A</c:v>
                </c:pt>
                <c:pt idx="5">
                  <c:v>0.68</c:v>
                </c:pt>
                <c:pt idx="6">
                  <c:v>#N/A</c:v>
                </c:pt>
                <c:pt idx="7">
                  <c:v>0.9</c:v>
                </c:pt>
                <c:pt idx="8">
                  <c:v>#N/A</c:v>
                </c:pt>
                <c:pt idx="9">
                  <c:v>1.28</c:v>
                </c:pt>
              </c:numCache>
            </c:numRef>
          </c:val>
          <c:extLst>
            <c:ext xmlns:c16="http://schemas.microsoft.com/office/drawing/2014/chart" uri="{C3380CC4-5D6E-409C-BE32-E72D297353CC}">
              <c16:uniqueId val="{00000006-8660-47C4-AE5A-06F07161BCF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3.64</c:v>
                </c:pt>
                <c:pt idx="2">
                  <c:v>#N/A</c:v>
                </c:pt>
                <c:pt idx="3">
                  <c:v>4.08</c:v>
                </c:pt>
                <c:pt idx="4">
                  <c:v>#N/A</c:v>
                </c:pt>
                <c:pt idx="5">
                  <c:v>3.2</c:v>
                </c:pt>
                <c:pt idx="6">
                  <c:v>#N/A</c:v>
                </c:pt>
                <c:pt idx="7">
                  <c:v>3.33</c:v>
                </c:pt>
                <c:pt idx="8">
                  <c:v>#N/A</c:v>
                </c:pt>
                <c:pt idx="9">
                  <c:v>3.8</c:v>
                </c:pt>
              </c:numCache>
            </c:numRef>
          </c:val>
          <c:extLst>
            <c:ext xmlns:c16="http://schemas.microsoft.com/office/drawing/2014/chart" uri="{C3380CC4-5D6E-409C-BE32-E72D297353CC}">
              <c16:uniqueId val="{00000007-8660-47C4-AE5A-06F07161BCFA}"/>
            </c:ext>
          </c:extLst>
        </c:ser>
        <c:ser>
          <c:idx val="8"/>
          <c:order val="8"/>
          <c:tx>
            <c:strRef>
              <c:f>データシート!$A$35</c:f>
              <c:strCache>
                <c:ptCount val="1"/>
                <c:pt idx="0">
                  <c:v>当別町水道事業会計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2.56</c:v>
                </c:pt>
                <c:pt idx="2">
                  <c:v>#N/A</c:v>
                </c:pt>
                <c:pt idx="3">
                  <c:v>3.53</c:v>
                </c:pt>
                <c:pt idx="4">
                  <c:v>#N/A</c:v>
                </c:pt>
                <c:pt idx="5">
                  <c:v>4.07</c:v>
                </c:pt>
                <c:pt idx="6">
                  <c:v>#N/A</c:v>
                </c:pt>
                <c:pt idx="7">
                  <c:v>4.88</c:v>
                </c:pt>
                <c:pt idx="8">
                  <c:v>#N/A</c:v>
                </c:pt>
                <c:pt idx="9">
                  <c:v>5.64</c:v>
                </c:pt>
              </c:numCache>
            </c:numRef>
          </c:val>
          <c:extLst>
            <c:ext xmlns:c16="http://schemas.microsoft.com/office/drawing/2014/chart" uri="{C3380CC4-5D6E-409C-BE32-E72D297353CC}">
              <c16:uniqueId val="{00000008-8660-47C4-AE5A-06F07161BCFA}"/>
            </c:ext>
          </c:extLst>
        </c:ser>
        <c:ser>
          <c:idx val="9"/>
          <c:order val="9"/>
          <c:tx>
            <c:strRef>
              <c:f>データシート!$A$36</c:f>
              <c:strCache>
                <c:ptCount val="1"/>
                <c:pt idx="0">
                  <c:v>介護サービス事業特別会計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0.03</c:v>
                </c:pt>
                <c:pt idx="2">
                  <c:v>#N/A</c:v>
                </c:pt>
                <c:pt idx="3">
                  <c:v>0.01</c:v>
                </c:pt>
                <c:pt idx="4">
                  <c:v>#N/A</c:v>
                </c:pt>
                <c:pt idx="5">
                  <c:v>0</c:v>
                </c:pt>
                <c:pt idx="6">
                  <c:v>#N/A</c:v>
                </c:pt>
                <c:pt idx="7">
                  <c:v>0</c:v>
                </c:pt>
                <c:pt idx="8">
                  <c:v>0.14000000000000001</c:v>
                </c:pt>
                <c:pt idx="9">
                  <c:v>#N/A</c:v>
                </c:pt>
              </c:numCache>
            </c:numRef>
          </c:val>
          <c:extLst>
            <c:ext xmlns:c16="http://schemas.microsoft.com/office/drawing/2014/chart" uri="{C3380CC4-5D6E-409C-BE32-E72D297353CC}">
              <c16:uniqueId val="{00000009-8660-47C4-AE5A-06F07161BC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10100</c:v>
                </c:pt>
                <c:pt idx="5">
                  <c:v>9757</c:v>
                </c:pt>
                <c:pt idx="8">
                  <c:v>9375</c:v>
                </c:pt>
                <c:pt idx="11">
                  <c:v>8934</c:v>
                </c:pt>
                <c:pt idx="14">
                  <c:v>8516</c:v>
                </c:pt>
              </c:numCache>
            </c:numRef>
          </c:val>
          <c:extLst>
            <c:ext xmlns:c16="http://schemas.microsoft.com/office/drawing/2014/chart" uri="{C3380CC4-5D6E-409C-BE32-E72D297353CC}">
              <c16:uniqueId val="{00000000-5494-4513-B236-4DE59F16DA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1054</c:v>
                </c:pt>
                <c:pt idx="5">
                  <c:v>960</c:v>
                </c:pt>
                <c:pt idx="8">
                  <c:v>888</c:v>
                </c:pt>
                <c:pt idx="11">
                  <c:v>819</c:v>
                </c:pt>
                <c:pt idx="14">
                  <c:v>778</c:v>
                </c:pt>
              </c:numCache>
            </c:numRef>
          </c:val>
          <c:extLst>
            <c:ext xmlns:c16="http://schemas.microsoft.com/office/drawing/2014/chart" uri="{C3380CC4-5D6E-409C-BE32-E72D297353CC}">
              <c16:uniqueId val="{00000001-5494-4513-B236-4DE59F16DA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2327</c:v>
                </c:pt>
                <c:pt idx="5">
                  <c:v>2616</c:v>
                </c:pt>
                <c:pt idx="8">
                  <c:v>2756</c:v>
                </c:pt>
                <c:pt idx="11">
                  <c:v>3112</c:v>
                </c:pt>
                <c:pt idx="14">
                  <c:v>4074</c:v>
                </c:pt>
              </c:numCache>
            </c:numRef>
          </c:val>
          <c:extLst>
            <c:ext xmlns:c16="http://schemas.microsoft.com/office/drawing/2014/chart" uri="{C3380CC4-5D6E-409C-BE32-E72D297353CC}">
              <c16:uniqueId val="{00000002-5494-4513-B236-4DE59F16DA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94-4513-B236-4DE59F16DA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94-4513-B236-4DE59F16DA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94-4513-B236-4DE59F16DA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1526</c:v>
                </c:pt>
                <c:pt idx="3">
                  <c:v>1477</c:v>
                </c:pt>
                <c:pt idx="6">
                  <c:v>1435</c:v>
                </c:pt>
                <c:pt idx="9">
                  <c:v>1351</c:v>
                </c:pt>
                <c:pt idx="12">
                  <c:v>1349</c:v>
                </c:pt>
              </c:numCache>
            </c:numRef>
          </c:val>
          <c:extLst>
            <c:ext xmlns:c16="http://schemas.microsoft.com/office/drawing/2014/chart" uri="{C3380CC4-5D6E-409C-BE32-E72D297353CC}">
              <c16:uniqueId val="{00000006-5494-4513-B236-4DE59F16DA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395</c:v>
                </c:pt>
                <c:pt idx="3">
                  <c:v>394</c:v>
                </c:pt>
                <c:pt idx="6">
                  <c:v>361</c:v>
                </c:pt>
                <c:pt idx="9">
                  <c:v>338</c:v>
                </c:pt>
                <c:pt idx="12">
                  <c:v>316</c:v>
                </c:pt>
              </c:numCache>
            </c:numRef>
          </c:val>
          <c:extLst>
            <c:ext xmlns:c16="http://schemas.microsoft.com/office/drawing/2014/chart" uri="{C3380CC4-5D6E-409C-BE32-E72D297353CC}">
              <c16:uniqueId val="{00000007-5494-4513-B236-4DE59F16DA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5085</c:v>
                </c:pt>
                <c:pt idx="3">
                  <c:v>5089</c:v>
                </c:pt>
                <c:pt idx="6">
                  <c:v>4990</c:v>
                </c:pt>
                <c:pt idx="9">
                  <c:v>4904</c:v>
                </c:pt>
                <c:pt idx="12">
                  <c:v>4845</c:v>
                </c:pt>
              </c:numCache>
            </c:numRef>
          </c:val>
          <c:extLst>
            <c:ext xmlns:c16="http://schemas.microsoft.com/office/drawing/2014/chart" uri="{C3380CC4-5D6E-409C-BE32-E72D297353CC}">
              <c16:uniqueId val="{00000008-5494-4513-B236-4DE59F16DA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734</c:v>
                </c:pt>
                <c:pt idx="3">
                  <c:v>769</c:v>
                </c:pt>
                <c:pt idx="6">
                  <c:v>647</c:v>
                </c:pt>
                <c:pt idx="9">
                  <c:v>461</c:v>
                </c:pt>
                <c:pt idx="12">
                  <c:v>536</c:v>
                </c:pt>
              </c:numCache>
            </c:numRef>
          </c:val>
          <c:extLst>
            <c:ext xmlns:c16="http://schemas.microsoft.com/office/drawing/2014/chart" uri="{C3380CC4-5D6E-409C-BE32-E72D297353CC}">
              <c16:uniqueId val="{00000009-5494-4513-B236-4DE59F16DA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11465</c:v>
                </c:pt>
                <c:pt idx="3">
                  <c:v>10925</c:v>
                </c:pt>
                <c:pt idx="6">
                  <c:v>10485</c:v>
                </c:pt>
                <c:pt idx="9">
                  <c:v>10019</c:v>
                </c:pt>
                <c:pt idx="12">
                  <c:v>9624</c:v>
                </c:pt>
              </c:numCache>
            </c:numRef>
          </c:val>
          <c:extLst>
            <c:ext xmlns:c16="http://schemas.microsoft.com/office/drawing/2014/chart" uri="{C3380CC4-5D6E-409C-BE32-E72D297353CC}">
              <c16:uniqueId val="{0000000A-5494-4513-B236-4DE59F16DA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5724</c:v>
                </c:pt>
                <c:pt idx="2">
                  <c:v>#N/A</c:v>
                </c:pt>
                <c:pt idx="3">
                  <c:v>#N/A</c:v>
                </c:pt>
                <c:pt idx="4">
                  <c:v>5322</c:v>
                </c:pt>
                <c:pt idx="5">
                  <c:v>#N/A</c:v>
                </c:pt>
                <c:pt idx="6">
                  <c:v>#N/A</c:v>
                </c:pt>
                <c:pt idx="7">
                  <c:v>4900</c:v>
                </c:pt>
                <c:pt idx="8">
                  <c:v>#N/A</c:v>
                </c:pt>
                <c:pt idx="9">
                  <c:v>#N/A</c:v>
                </c:pt>
                <c:pt idx="10">
                  <c:v>4208</c:v>
                </c:pt>
                <c:pt idx="11">
                  <c:v>#N/A</c:v>
                </c:pt>
                <c:pt idx="12">
                  <c:v>#N/A</c:v>
                </c:pt>
                <c:pt idx="13">
                  <c:v>3301</c:v>
                </c:pt>
                <c:pt idx="14">
                  <c:v>#N/A</c:v>
                </c:pt>
              </c:numCache>
            </c:numRef>
          </c:val>
          <c:smooth val="0"/>
          <c:extLst>
            <c:ext xmlns:c16="http://schemas.microsoft.com/office/drawing/2014/chart" uri="{C3380CC4-5D6E-409C-BE32-E72D297353CC}">
              <c16:uniqueId val="{0000000B-5494-4513-B236-4DE59F16DA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714</c:v>
                </c:pt>
                <c:pt idx="1">
                  <c:v>784</c:v>
                </c:pt>
                <c:pt idx="2">
                  <c:v>827</c:v>
                </c:pt>
              </c:numCache>
            </c:numRef>
          </c:val>
          <c:extLst>
            <c:ext xmlns:c16="http://schemas.microsoft.com/office/drawing/2014/chart" uri="{C3380CC4-5D6E-409C-BE32-E72D297353CC}">
              <c16:uniqueId val="{00000000-05E5-48D1-964D-F2487435A8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1204</c:v>
                </c:pt>
                <c:pt idx="1">
                  <c:v>1213</c:v>
                </c:pt>
                <c:pt idx="2">
                  <c:v>1217</c:v>
                </c:pt>
              </c:numCache>
            </c:numRef>
          </c:val>
          <c:extLst>
            <c:ext xmlns:c16="http://schemas.microsoft.com/office/drawing/2014/chart" uri="{C3380CC4-5D6E-409C-BE32-E72D297353CC}">
              <c16:uniqueId val="{00000001-05E5-48D1-964D-F2487435A8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815</c:v>
                </c:pt>
                <c:pt idx="1">
                  <c:v>1041</c:v>
                </c:pt>
                <c:pt idx="2">
                  <c:v>1932</c:v>
                </c:pt>
              </c:numCache>
            </c:numRef>
          </c:val>
          <c:extLst>
            <c:ext xmlns:c16="http://schemas.microsoft.com/office/drawing/2014/chart" uri="{C3380CC4-5D6E-409C-BE32-E72D297353CC}">
              <c16:uniqueId val="{00000002-05E5-48D1-964D-F2487435A8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{C784C48A-75DE-48F1-9F7F-DE449D45AAB7}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146-49E2-9C78-0A43BE85BD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{C0D456F0-5C15-44A5-A689-B59182BCFBAB}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46-49E2-9C78-0A43BE85BD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{69339A6F-010D-4ED9-8FBC-D17E84B377A0}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46-49E2-9C78-0A43BE85BD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{1D592F00-42AF-4491-801A-B52CCB196F7E}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46-49E2-9C78-0A43BE85BD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{B10ECE60-35C6-4559-9116-844AAA2F958B}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46-49E2-9C78-0A43BE85BDD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{9AF07594-7E16-4A98-9501-46FBBE5A0A6D}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146-49E2-9C78-0A43BE85BDD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{D0194B7B-BB13-401A-99EE-A1B427A7854C}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146-49E2-9C78-0A43BE85BDD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{41FB2DFA-8C57-4489-9D6C-48280D26359D}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146-49E2-9C78-0A43BE85BDD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{812E1C68-2A86-40B1-AAD6-681C355229E1}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146-49E2-9C78-0A43BE85BD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71.8</c:v>
                </c:pt>
                <c:pt idx="16">
                  <c:v>68.5</c:v>
                </c:pt>
                <c:pt idx="24">
                  <c:v>71.3</c:v>
                </c:pt>
                <c:pt idx="32">
                  <c:v>80</c:v>
                </c:pt>
              </c:numCache>
            </c:numRef>
          </c:xVal>
          <c:yVal>
            <c:numRef>
              <c:f>公会計指標分析・財政指標組合せ分析表!$BP$51:$DC$51</c:f>
              <c:numCache>
                <c:formatCode>#,##0.0;"▲ "#,##0.0</c:formatCode>
                <c:ptCount val="40"/>
                <c:pt idx="8">
                  <c:v>103</c:v>
                </c:pt>
                <c:pt idx="16">
                  <c:v>94.5</c:v>
                </c:pt>
                <c:pt idx="24">
                  <c:v>81.3</c:v>
                </c:pt>
                <c:pt idx="32">
                  <c:v>64.900000000000006</c:v>
                </c:pt>
              </c:numCache>
            </c:numRef>
          </c:yVal>
          <c:smooth val="0"/>
          <c:extLst>
            <c:ext xmlns:c16="http://schemas.microsoft.com/office/drawing/2014/chart" uri="{C3380CC4-5D6E-409C-BE32-E72D297353CC}">
              <c16:uniqueId val="{00000009-3146-49E2-9C78-0A43BE85BD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{D49691A8-4BC7-4ED6-9FD5-C6E819A30D4C}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146-49E2-9C78-0A43BE85BD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{AA0C1035-9F7F-4338-A1D8-7559E17A7F54}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46-49E2-9C78-0A43BE85BD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{DA8B8737-81E3-47EB-A425-A47433233633}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46-49E2-9C78-0A43BE85BD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{7613AEA3-CBA5-4CC5-B4EA-494F54C6D1B3}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46-49E2-9C78-0A43BE85BD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{24902C66-1CC5-47BD-9D69-EF282AE43855}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46-49E2-9C78-0A43BE85BDD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{E714C66A-6C15-46D9-996F-2555A1C40EAB}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146-49E2-9C78-0A43BE85BDD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{BFA4FC60-9E52-45A3-A331-D87D9E7C8631}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146-49E2-9C78-0A43BE85BDD5}"/>
                </c:ext>
              </c:extLst>
            </c:dLbl>
            <c:dLbl>
              <c:idx val="24"/>
              <c:layout>
                <c:manualLayout>
                  <c:x val="-4.255593644640002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{FC4DDBBD-D5FF-4239-8F77-46252FBD6EB3}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146-49E2-9C78-0A43BE85BDD5}"/>
                </c:ext>
              </c:extLst>
            </c:dLbl>
            <c:dLbl>
              <c:idx val="32"/>
              <c:layout>
                <c:manualLayout>
                  <c:x val="-2.160501467340637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{7CE271D0-AF8E-4AD5-B436-557061FC88CD}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146-49E2-9C78-0A43BE85BD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3146-49E2-9C78-0A43BE85BDD5}"/>
            </c:ext>
          </c:extLst>
        </c:ser>
        <c:dLbls>
          <c:showLegendKey val="0"/>
          <c:showVal val="1"/>
          <c:showCatName val="0"/>
          <c:showSerName val="0"/>
          <c:showPercent val="0"/>
          <c:showBubbleSize val="0"/>
        </c:dLbls>
        <c:axId val="46179840"/>
        <c:axId val="46181760"/>
      </c:scatterChart>
      <c:valAx>
        <c:axId val="46179840"/>
        <c:scaling>
          <c:orientation val="minMax"/>
          <c:max val="8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{9A51C905-091F-4043-B7F8-72B8A6C76E22}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616-48E8-87E5-E4E540BF5E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{C693505F-940A-4EB1-8BB5-F6F0D3EAABCC}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16-48E8-87E5-E4E540BF5E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{7F8201A9-F03C-4269-8E19-83296FA78813}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16-48E8-87E5-E4E540BF5E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{44D17E5C-D685-44D0-96C7-C902F001AB32}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16-48E8-87E5-E4E540BF5E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{442F9BB4-6F53-4F5C-9AE3-B711DF608B4C}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16-48E8-87E5-E4E540BF5EB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{78BBE720-57FC-41DF-B9D2-A19968F4A90B}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616-48E8-87E5-E4E540BF5EB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{13CFB6EE-59A9-4FD9-B7A5-0C149285A5ED}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616-48E8-87E5-E4E540BF5EB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{0267ADAF-2B84-409A-A8D4-9778E14F393B}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616-48E8-87E5-E4E540BF5EB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{B3758334-F1F1-4946-9AA3-7A35B5AA5EE5}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616-48E8-87E5-E4E540BF5E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13.9</c:v>
                </c:pt>
                <c:pt idx="16">
                  <c:v>12.4</c:v>
                </c:pt>
                <c:pt idx="24">
                  <c:v>11.4</c:v>
                </c:pt>
                <c:pt idx="32">
                  <c:v>10.5</c:v>
                </c:pt>
              </c:numCache>
            </c:numRef>
          </c:xVal>
          <c:yVal>
            <c:numRef>
              <c:f>公会計指標分析・財政指標組合せ分析表!$BP$73:$DC$73</c:f>
              <c:numCache>
                <c:formatCode>#,##0.0;"▲ "#,##0.0</c:formatCode>
                <c:ptCount val="40"/>
                <c:pt idx="0">
                  <c:v>107.4</c:v>
                </c:pt>
                <c:pt idx="8">
                  <c:v>103</c:v>
                </c:pt>
                <c:pt idx="16">
                  <c:v>94.5</c:v>
                </c:pt>
                <c:pt idx="24">
                  <c:v>81.3</c:v>
                </c:pt>
                <c:pt idx="32">
                  <c:v>64.900000000000006</c:v>
                </c:pt>
              </c:numCache>
            </c:numRef>
          </c:yVal>
          <c:smooth val="0"/>
          <c:extLst>
            <c:ext xmlns:c16="http://schemas.microsoft.com/office/drawing/2014/chart" uri="{C3380CC4-5D6E-409C-BE32-E72D297353CC}">
              <c16:uniqueId val="{00000009-8616-48E8-87E5-E4E540BF5E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{2860DEA5-845E-4A26-A8CF-E6638F232DA6}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616-48E8-87E5-E4E540BF5E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{8AB50A54-515A-4BB5-8828-4CA0C21728CF}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16-48E8-87E5-E4E540BF5E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{D97859BB-93D5-451E-97FE-D8BAAAFB26D2}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16-48E8-87E5-E4E540BF5E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{D65AD3D9-E2C1-4F0E-92D6-E52E272AEA1E}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16-48E8-87E5-E4E540BF5E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{C684EBDD-5B7A-4F09-AB04-AE5B41B59315}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16-48E8-87E5-E4E540BF5EB0}"/>
                </c:ext>
              </c:extLst>
            </c:dLbl>
            <c:dLbl>
              <c:idx val="8"/>
              <c:layout>
                <c:manualLayout>
                  <c:x val="-2.869903233810275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{04F52AC1-EC8D-4124-8CFE-DB01A3D9C86A}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616-48E8-87E5-E4E540BF5EB0}"/>
                </c:ext>
              </c:extLst>
            </c:dLbl>
            <c:dLbl>
              <c:idx val="16"/>
              <c:layout>
                <c:manualLayout>
                  <c:x val="-3.469695090011854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{63A8AA02-E9BC-444C-B4C8-EB0AE2398ACE}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616-48E8-87E5-E4E540BF5EB0}"/>
                </c:ext>
              </c:extLst>
            </c:dLbl>
            <c:dLbl>
              <c:idx val="24"/>
              <c:layout>
                <c:manualLayout>
                  <c:x val="-2.8635207891085198E-2"/>
                  <c:y val="-4.662625769997685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{08252F0B-16CF-4050-834C-B0C33969DF88}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616-48E8-87E5-E4E540BF5EB0}"/>
                </c:ext>
              </c:extLst>
            </c:dLbl>
            <c:dLbl>
              <c:idx val="32"/>
              <c:layout>
                <c:manualLayout>
                  <c:x val="-3.4633126453101022E-2"/>
                  <c:y val="-7.82070364756112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{286D4ABD-E30D-42C5-B1D5-4C901F43F323}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616-48E8-87E5-E4E540BF5E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8616-48E8-87E5-E4E540BF5EB0}"/>
            </c:ext>
          </c:extLst>
        </c:ser>
        <c:dLbls>
          <c:showLegendKey val="0"/>
          <c:showVal val="1"/>
          <c:showCatName val="0"/>
          <c:showSerName val="0"/>
          <c:showPercent val="0"/>
          <c:showBubbleSize val="0"/>
        </c:dLbls>
        <c:axId val="84219776"/>
        <c:axId val="84234240"/>
      </c:scatterChart>
      <c:valAx>
        <c:axId val="84219776"/>
        <c:scaling>
          <c:orientation val="minMax"/>
          <c:max val="15.299999999999999"/>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当町の一般会計及び公営企業会計等については、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介護サービス事業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特別会計以外のすべての会計が毎年度黒字を計上しており、連結実質赤字は生じていない。今後も、黒字の会計については引き続き健全な運営に努め、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介護サービス事業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特別会計については赤字額の減少、解消を目指して努力し、町全体として健全な財政運営に努めていく。</a:t>
          </a:r>
          <a:endPar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急増時に実施した社会資本整備事業に伴う地方債の発行により、地方債残高が増加しているが平成15年度末の197億円をピークに着実に減少しており、今後も新規発行地方債を抑制するとともに充当可能基金の増額を図るなど、比率の低下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将来の財政負担に備えて、様々な基金への積立を行っており、それぞれの目的に応じた計画的な積み立てと活用に努める。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まちづくり基金：まちづくりのための費用に充てる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人材育成基金：まちづくり人材育成のための費用に充てる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引き続きふるさと納税を確保するとともに、計画的な活用に努める。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今後の大規模災害や感染症対策等に備え</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、適正な積み立てを行った。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年度間の財源の調整を図り、計画的な積み立てに努める。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今後の大型の償還に備え、適正な積み立てを行った。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地方債の円滑な償還のため、計画的な積み立てに努める。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15,840
15,707
422.86
11,845,126
11,600,273
229,633
6,036,805
9,623,670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有形固定資産減価償却率は、類似団体平均値を上回り、全国平均、北海道平均と比較しても高い数値となっている。</a:t>
          </a:r>
          <a:endParaRPr lang="ja-JP" altLang="ja-JP">
            <a:effectLst/>
            <a:latin typeface="BIZ UDPゴシック" panose="020B0400000000000000" pitchFamily="50" charset="-128"/>
            <a:ea typeface="BIZ UDPゴシック" panose="020B0400000000000000" pitchFamily="50" charset="-128"/>
          </a:endParaRPr>
        </a:p>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今後も公共施設等総合管理計画に基づき公共施設等の適切な維持管理に努める。</a:t>
          </a:r>
          <a:endParaRPr lang="ja-JP" altLang="ja-JP">
            <a:effectLst/>
            <a:latin typeface="BIZ UDPゴシック" panose="020B0400000000000000" pitchFamily="50" charset="-128"/>
            <a:ea typeface="BIZ UDPゴシック" panose="020B0400000000000000"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0" name="有形固定資産減価償却率平均値テキスト"/>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100542</xdr:rowOff>
    </xdr:from>
    <xdr:to>
      <xdr:col>23</xdr:col>
      <xdr:colOff>136525</xdr:colOff>
      <xdr:row>35</xdr:row>
      <xdr:rowOff>30692</xdr:rowOff>
    </xdr:to>
    <xdr:sp macro="" textlink="">
      <xdr:nvSpPr>
        <xdr:cNvPr id="81" name="楕円 80"/>
        <xdr:cNvSpPr/>
      </xdr:nvSpPr>
      <xdr:spPr>
        <a:xfrm>
          <a:off x="47117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15469</xdr:rowOff>
    </xdr:from>
    <xdr:ext cx="405111" cy="259045"/>
    <xdr:sp macro="" textlink="">
      <xdr:nvSpPr>
        <xdr:cNvPr id="82" name="有形固定資産減価償却率該当値テキスト"/>
        <xdr:cNvSpPr txBox="1"/>
      </xdr:nvSpPr>
      <xdr:spPr>
        <a:xfrm>
          <a:off x="4813300" y="6616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130387</xdr:rowOff>
    </xdr:from>
    <xdr:to>
      <xdr:col>19</xdr:col>
      <xdr:colOff>187325</xdr:colOff>
      <xdr:row>33</xdr:row>
      <xdr:rowOff>60537</xdr:rowOff>
    </xdr:to>
    <xdr:sp macro="" textlink="">
      <xdr:nvSpPr>
        <xdr:cNvPr id="83" name="楕円 82"/>
        <xdr:cNvSpPr/>
      </xdr:nvSpPr>
      <xdr:spPr>
        <a:xfrm>
          <a:off x="4000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9737</xdr:rowOff>
    </xdr:from>
    <xdr:to>
      <xdr:col>23</xdr:col>
      <xdr:colOff>85725</xdr:colOff>
      <xdr:row>34</xdr:row>
      <xdr:rowOff>151342</xdr:rowOff>
    </xdr:to>
    <xdr:cxnSp macro="">
      <xdr:nvCxnSpPr>
        <xdr:cNvPr id="84" name="直線コネクタ 83"/>
        <xdr:cNvCxnSpPr/>
      </xdr:nvCxnSpPr>
      <xdr:spPr>
        <a:xfrm>
          <a:off x="4051300" y="6439112"/>
          <a:ext cx="711200" cy="3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29633</xdr:rowOff>
    </xdr:from>
    <xdr:to>
      <xdr:col>15</xdr:col>
      <xdr:colOff>187325</xdr:colOff>
      <xdr:row>32</xdr:row>
      <xdr:rowOff>131233</xdr:rowOff>
    </xdr:to>
    <xdr:sp macro="" textlink="">
      <xdr:nvSpPr>
        <xdr:cNvPr id="85" name="楕円 84"/>
        <xdr:cNvSpPr/>
      </xdr:nvSpPr>
      <xdr:spPr>
        <a:xfrm>
          <a:off x="3238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80433</xdr:rowOff>
    </xdr:from>
    <xdr:to>
      <xdr:col>19</xdr:col>
      <xdr:colOff>136525</xdr:colOff>
      <xdr:row>33</xdr:row>
      <xdr:rowOff>9737</xdr:rowOff>
    </xdr:to>
    <xdr:cxnSp macro="">
      <xdr:nvCxnSpPr>
        <xdr:cNvPr id="86" name="直線コネクタ 85"/>
        <xdr:cNvCxnSpPr/>
      </xdr:nvCxnSpPr>
      <xdr:spPr>
        <a:xfrm>
          <a:off x="3289300" y="6338358"/>
          <a:ext cx="7620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148378</xdr:rowOff>
    </xdr:from>
    <xdr:to>
      <xdr:col>11</xdr:col>
      <xdr:colOff>187325</xdr:colOff>
      <xdr:row>33</xdr:row>
      <xdr:rowOff>78529</xdr:rowOff>
    </xdr:to>
    <xdr:sp macro="" textlink="">
      <xdr:nvSpPr>
        <xdr:cNvPr id="87" name="楕円 86"/>
        <xdr:cNvSpPr/>
      </xdr:nvSpPr>
      <xdr:spPr>
        <a:xfrm>
          <a:off x="24765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80433</xdr:rowOff>
    </xdr:from>
    <xdr:to>
      <xdr:col>15</xdr:col>
      <xdr:colOff>136525</xdr:colOff>
      <xdr:row>33</xdr:row>
      <xdr:rowOff>27728</xdr:rowOff>
    </xdr:to>
    <xdr:cxnSp macro="">
      <xdr:nvCxnSpPr>
        <xdr:cNvPr id="88" name="直線コネクタ 87"/>
        <xdr:cNvCxnSpPr/>
      </xdr:nvCxnSpPr>
      <xdr:spPr>
        <a:xfrm flipV="1">
          <a:off x="2527300" y="6338358"/>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89"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0" name="n_2ave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1" name="n_3ave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2"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51664</xdr:rowOff>
    </xdr:from>
    <xdr:ext cx="405111" cy="259045"/>
    <xdr:sp macro="" textlink="">
      <xdr:nvSpPr>
        <xdr:cNvPr id="93" name="n_1mainValue有形固定資産減価償却率"/>
        <xdr:cNvSpPr txBox="1"/>
      </xdr:nvSpPr>
      <xdr:spPr>
        <a:xfrm>
          <a:off x="38360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122360</xdr:rowOff>
    </xdr:from>
    <xdr:ext cx="405111" cy="259045"/>
    <xdr:sp macro="" textlink="">
      <xdr:nvSpPr>
        <xdr:cNvPr id="94" name="n_2mainValue有形固定資産減価償却率"/>
        <xdr:cNvSpPr txBox="1"/>
      </xdr:nvSpPr>
      <xdr:spPr>
        <a:xfrm>
          <a:off x="30867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69656</xdr:rowOff>
    </xdr:from>
    <xdr:ext cx="405111" cy="259045"/>
    <xdr:sp macro="" textlink="">
      <xdr:nvSpPr>
        <xdr:cNvPr id="95" name="n_3mainValue有形固定資産減価償却率"/>
        <xdr:cNvSpPr txBox="1"/>
      </xdr:nvSpPr>
      <xdr:spPr>
        <a:xfrm>
          <a:off x="2324744" y="64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財政運営計画に基づき、新規発行地方債を抑制し、着実に償還を進めてきた。債務償還比率については、類似団体平均値、全国平均と比較しても高い数値となっている。今後も適切な地方債管理に努める。</a:t>
          </a:r>
          <a:endParaRPr lang="ja-JP" altLang="ja-JP">
            <a:effectLst/>
            <a:latin typeface="BIZ UDPゴシック" panose="020B0400000000000000" pitchFamily="50" charset="-128"/>
            <a:ea typeface="BIZ UDPゴシック" panose="020B0400000000000000" pitchFamily="50" charset="-128"/>
          </a:endParaRP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3" name="テキスト ボックス 112"/>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5" name="テキスト ボックス 114"/>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9" name="テキスト ボックス 118"/>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2" name="直線コネクタ 121"/>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3"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4" name="直線コネクタ 123"/>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5"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7"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8" name="フローチャート: 判断 127"/>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9" name="フローチャート: 判断 128"/>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0" name="フローチャート: 判断 129"/>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1" name="フローチャート: 判断 130"/>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2" name="フローチャート: 判断 131"/>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2510</xdr:rowOff>
    </xdr:from>
    <xdr:to>
      <xdr:col>76</xdr:col>
      <xdr:colOff>73025</xdr:colOff>
      <xdr:row>30</xdr:row>
      <xdr:rowOff>104110</xdr:rowOff>
    </xdr:to>
    <xdr:sp macro="" textlink="">
      <xdr:nvSpPr>
        <xdr:cNvPr id="138" name="楕円 137"/>
        <xdr:cNvSpPr/>
      </xdr:nvSpPr>
      <xdr:spPr>
        <a:xfrm>
          <a:off x="14744700" y="59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152387</xdr:rowOff>
    </xdr:from>
    <xdr:ext cx="469744" cy="259045"/>
    <xdr:sp macro="" textlink="">
      <xdr:nvSpPr>
        <xdr:cNvPr id="139" name="債務償還比率該当値テキスト"/>
        <xdr:cNvSpPr txBox="1"/>
      </xdr:nvSpPr>
      <xdr:spPr>
        <a:xfrm>
          <a:off x="14846300" y="589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149261</xdr:rowOff>
    </xdr:from>
    <xdr:to>
      <xdr:col>72</xdr:col>
      <xdr:colOff>123825</xdr:colOff>
      <xdr:row>30</xdr:row>
      <xdr:rowOff>79411</xdr:rowOff>
    </xdr:to>
    <xdr:sp macro="" textlink="">
      <xdr:nvSpPr>
        <xdr:cNvPr id="140" name="楕円 139"/>
        <xdr:cNvSpPr/>
      </xdr:nvSpPr>
      <xdr:spPr>
        <a:xfrm>
          <a:off x="14033500" y="58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28611</xdr:rowOff>
    </xdr:from>
    <xdr:to>
      <xdr:col>76</xdr:col>
      <xdr:colOff>22225</xdr:colOff>
      <xdr:row>30</xdr:row>
      <xdr:rowOff>53310</xdr:rowOff>
    </xdr:to>
    <xdr:cxnSp macro="">
      <xdr:nvCxnSpPr>
        <xdr:cNvPr id="141" name="直線コネクタ 140"/>
        <xdr:cNvCxnSpPr/>
      </xdr:nvCxnSpPr>
      <xdr:spPr>
        <a:xfrm>
          <a:off x="14084300" y="5943636"/>
          <a:ext cx="7112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25481</xdr:rowOff>
    </xdr:from>
    <xdr:to>
      <xdr:col>68</xdr:col>
      <xdr:colOff>123825</xdr:colOff>
      <xdr:row>30</xdr:row>
      <xdr:rowOff>127081</xdr:rowOff>
    </xdr:to>
    <xdr:sp macro="" textlink="">
      <xdr:nvSpPr>
        <xdr:cNvPr id="142" name="楕円 141"/>
        <xdr:cNvSpPr/>
      </xdr:nvSpPr>
      <xdr:spPr>
        <a:xfrm>
          <a:off x="13271500" y="594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28611</xdr:rowOff>
    </xdr:from>
    <xdr:to>
      <xdr:col>72</xdr:col>
      <xdr:colOff>73025</xdr:colOff>
      <xdr:row>30</xdr:row>
      <xdr:rowOff>76281</xdr:rowOff>
    </xdr:to>
    <xdr:cxnSp macro="">
      <xdr:nvCxnSpPr>
        <xdr:cNvPr id="143" name="直線コネクタ 142"/>
        <xdr:cNvCxnSpPr/>
      </xdr:nvCxnSpPr>
      <xdr:spPr>
        <a:xfrm flipV="1">
          <a:off x="13322300" y="5943636"/>
          <a:ext cx="7620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4064</xdr:rowOff>
    </xdr:from>
    <xdr:to>
      <xdr:col>64</xdr:col>
      <xdr:colOff>123825</xdr:colOff>
      <xdr:row>30</xdr:row>
      <xdr:rowOff>105664</xdr:rowOff>
    </xdr:to>
    <xdr:sp macro="" textlink="">
      <xdr:nvSpPr>
        <xdr:cNvPr id="144" name="楕円 143"/>
        <xdr:cNvSpPr/>
      </xdr:nvSpPr>
      <xdr:spPr>
        <a:xfrm>
          <a:off x="12509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54864</xdr:rowOff>
    </xdr:from>
    <xdr:to>
      <xdr:col>68</xdr:col>
      <xdr:colOff>73025</xdr:colOff>
      <xdr:row>30</xdr:row>
      <xdr:rowOff>76281</xdr:rowOff>
    </xdr:to>
    <xdr:cxnSp macro="">
      <xdr:nvCxnSpPr>
        <xdr:cNvPr id="145" name="直線コネクタ 144"/>
        <xdr:cNvCxnSpPr/>
      </xdr:nvCxnSpPr>
      <xdr:spPr>
        <a:xfrm>
          <a:off x="12560300" y="5969889"/>
          <a:ext cx="762000" cy="2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159796</xdr:rowOff>
    </xdr:from>
    <xdr:to>
      <xdr:col>60</xdr:col>
      <xdr:colOff>123825</xdr:colOff>
      <xdr:row>30</xdr:row>
      <xdr:rowOff>89946</xdr:rowOff>
    </xdr:to>
    <xdr:sp macro="" textlink="">
      <xdr:nvSpPr>
        <xdr:cNvPr id="146" name="楕円 145"/>
        <xdr:cNvSpPr/>
      </xdr:nvSpPr>
      <xdr:spPr>
        <a:xfrm>
          <a:off x="11747500" y="59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39146</xdr:rowOff>
    </xdr:from>
    <xdr:to>
      <xdr:col>64</xdr:col>
      <xdr:colOff>73025</xdr:colOff>
      <xdr:row>30</xdr:row>
      <xdr:rowOff>54864</xdr:rowOff>
    </xdr:to>
    <xdr:cxnSp macro="">
      <xdr:nvCxnSpPr>
        <xdr:cNvPr id="147" name="直線コネクタ 146"/>
        <xdr:cNvCxnSpPr/>
      </xdr:nvCxnSpPr>
      <xdr:spPr>
        <a:xfrm>
          <a:off x="11798300" y="5954171"/>
          <a:ext cx="762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8"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9"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0"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1" name="n_4aveValue債務償還比率"/>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70538</xdr:rowOff>
    </xdr:from>
    <xdr:ext cx="469744" cy="259045"/>
    <xdr:sp macro="" textlink="">
      <xdr:nvSpPr>
        <xdr:cNvPr id="152" name="n_1mainValue債務償還比率"/>
        <xdr:cNvSpPr txBox="1"/>
      </xdr:nvSpPr>
      <xdr:spPr>
        <a:xfrm>
          <a:off x="13836727" y="598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118208</xdr:rowOff>
    </xdr:from>
    <xdr:ext cx="469744" cy="259045"/>
    <xdr:sp macro="" textlink="">
      <xdr:nvSpPr>
        <xdr:cNvPr id="153" name="n_2mainValue債務償還比率"/>
        <xdr:cNvSpPr txBox="1"/>
      </xdr:nvSpPr>
      <xdr:spPr>
        <a:xfrm>
          <a:off x="13087427" y="60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96791</xdr:rowOff>
    </xdr:from>
    <xdr:ext cx="469744" cy="259045"/>
    <xdr:sp macro="" textlink="">
      <xdr:nvSpPr>
        <xdr:cNvPr id="154" name="n_3mainValue債務償還比率"/>
        <xdr:cNvSpPr txBox="1"/>
      </xdr:nvSpPr>
      <xdr:spPr>
        <a:xfrm>
          <a:off x="12325427" y="60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81073</xdr:rowOff>
    </xdr:from>
    <xdr:ext cx="469744" cy="259045"/>
    <xdr:sp macro="" textlink="">
      <xdr:nvSpPr>
        <xdr:cNvPr id="155" name="n_4mainValue債務償還比率"/>
        <xdr:cNvSpPr txBox="1"/>
      </xdr:nvSpPr>
      <xdr:spPr>
        <a:xfrm>
          <a:off x="11563427" y="599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15,840
15,707
422.86
11,845,126
11,600,273
229,633
6,036,805
9,623,670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19685</xdr:rowOff>
    </xdr:from>
    <xdr:to>
      <xdr:col>24</xdr:col>
      <xdr:colOff>114300</xdr:colOff>
      <xdr:row>39</xdr:row>
      <xdr:rowOff>121285</xdr:rowOff>
    </xdr:to>
    <xdr:sp macro="" textlink="">
      <xdr:nvSpPr>
        <xdr:cNvPr id="73" name="楕円 72"/>
        <xdr:cNvSpPr/>
      </xdr:nvSpPr>
      <xdr:spPr>
        <a:xfrm>
          <a:off x="4584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169562</xdr:rowOff>
    </xdr:from>
    <xdr:ext cx="405111" cy="259045"/>
    <xdr:sp macro="" textlink="">
      <xdr:nvSpPr>
        <xdr:cNvPr id="74" name="【道路】&#10;有形固定資産減価償却率該当値テキスト"/>
        <xdr:cNvSpPr txBox="1"/>
      </xdr:nvSpPr>
      <xdr:spPr>
        <a:xfrm>
          <a:off x="4673600"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5" name="楕円 74"/>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39</xdr:row>
      <xdr:rowOff>70485</xdr:rowOff>
    </xdr:to>
    <xdr:cxnSp macro="">
      <xdr:nvCxnSpPr>
        <xdr:cNvPr id="76" name="直線コネクタ 75"/>
        <xdr:cNvCxnSpPr/>
      </xdr:nvCxnSpPr>
      <xdr:spPr>
        <a:xfrm>
          <a:off x="3797300" y="663702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7" name="楕円 76"/>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89535</xdr:rowOff>
    </xdr:from>
    <xdr:to>
      <xdr:col>19</xdr:col>
      <xdr:colOff>177800</xdr:colOff>
      <xdr:row>38</xdr:row>
      <xdr:rowOff>121920</xdr:rowOff>
    </xdr:to>
    <xdr:cxnSp macro="">
      <xdr:nvCxnSpPr>
        <xdr:cNvPr id="78" name="直線コネクタ 77"/>
        <xdr:cNvCxnSpPr/>
      </xdr:nvCxnSpPr>
      <xdr:spPr>
        <a:xfrm>
          <a:off x="2908300" y="66046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9" name="楕円 78"/>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89535</xdr:rowOff>
    </xdr:to>
    <xdr:cxnSp macro="">
      <xdr:nvCxnSpPr>
        <xdr:cNvPr id="80" name="直線コネクタ 79"/>
        <xdr:cNvCxnSpPr/>
      </xdr:nvCxnSpPr>
      <xdr:spPr>
        <a:xfrm>
          <a:off x="2019300" y="6568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1"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2"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3"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5"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86"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7" name="n_3main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50183</xdr:rowOff>
    </xdr:from>
    <xdr:to>
      <xdr:col>55</xdr:col>
      <xdr:colOff>50800</xdr:colOff>
      <xdr:row>41</xdr:row>
      <xdr:rowOff>151783</xdr:rowOff>
    </xdr:to>
    <xdr:sp macro="" textlink="">
      <xdr:nvSpPr>
        <xdr:cNvPr id="125" name="楕円 124"/>
        <xdr:cNvSpPr/>
      </xdr:nvSpPr>
      <xdr:spPr>
        <a:xfrm>
          <a:off x="10426700" y="70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6" name="【道路】&#10;一人当たり延長該当値テキスト"/>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50606</xdr:rowOff>
    </xdr:from>
    <xdr:to>
      <xdr:col>50</xdr:col>
      <xdr:colOff>165100</xdr:colOff>
      <xdr:row>41</xdr:row>
      <xdr:rowOff>152206</xdr:rowOff>
    </xdr:to>
    <xdr:sp macro="" textlink="">
      <xdr:nvSpPr>
        <xdr:cNvPr id="127" name="楕円 126"/>
        <xdr:cNvSpPr/>
      </xdr:nvSpPr>
      <xdr:spPr>
        <a:xfrm>
          <a:off x="9588500" y="70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100983</xdr:rowOff>
    </xdr:from>
    <xdr:to>
      <xdr:col>55</xdr:col>
      <xdr:colOff>0</xdr:colOff>
      <xdr:row>41</xdr:row>
      <xdr:rowOff>101406</xdr:rowOff>
    </xdr:to>
    <xdr:cxnSp macro="">
      <xdr:nvCxnSpPr>
        <xdr:cNvPr id="128" name="直線コネクタ 127"/>
        <xdr:cNvCxnSpPr/>
      </xdr:nvCxnSpPr>
      <xdr:spPr>
        <a:xfrm flipV="1">
          <a:off x="9639300" y="7130433"/>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48068</xdr:rowOff>
    </xdr:from>
    <xdr:to>
      <xdr:col>46</xdr:col>
      <xdr:colOff>38100</xdr:colOff>
      <xdr:row>41</xdr:row>
      <xdr:rowOff>149668</xdr:rowOff>
    </xdr:to>
    <xdr:sp macro="" textlink="">
      <xdr:nvSpPr>
        <xdr:cNvPr id="129" name="楕円 128"/>
        <xdr:cNvSpPr/>
      </xdr:nvSpPr>
      <xdr:spPr>
        <a:xfrm>
          <a:off x="8699500" y="70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98868</xdr:rowOff>
    </xdr:from>
    <xdr:to>
      <xdr:col>50</xdr:col>
      <xdr:colOff>114300</xdr:colOff>
      <xdr:row>41</xdr:row>
      <xdr:rowOff>101406</xdr:rowOff>
    </xdr:to>
    <xdr:cxnSp macro="">
      <xdr:nvCxnSpPr>
        <xdr:cNvPr id="130" name="直線コネクタ 129"/>
        <xdr:cNvCxnSpPr/>
      </xdr:nvCxnSpPr>
      <xdr:spPr>
        <a:xfrm>
          <a:off x="8750300" y="7128318"/>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48530</xdr:rowOff>
    </xdr:from>
    <xdr:to>
      <xdr:col>41</xdr:col>
      <xdr:colOff>101600</xdr:colOff>
      <xdr:row>41</xdr:row>
      <xdr:rowOff>150130</xdr:rowOff>
    </xdr:to>
    <xdr:sp macro="" textlink="">
      <xdr:nvSpPr>
        <xdr:cNvPr id="131" name="楕円 130"/>
        <xdr:cNvSpPr/>
      </xdr:nvSpPr>
      <xdr:spPr>
        <a:xfrm>
          <a:off x="7810500" y="70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98868</xdr:rowOff>
    </xdr:from>
    <xdr:to>
      <xdr:col>45</xdr:col>
      <xdr:colOff>177800</xdr:colOff>
      <xdr:row>41</xdr:row>
      <xdr:rowOff>99330</xdr:rowOff>
    </xdr:to>
    <xdr:cxnSp macro="">
      <xdr:nvCxnSpPr>
        <xdr:cNvPr id="132" name="直線コネクタ 131"/>
        <xdr:cNvCxnSpPr/>
      </xdr:nvCxnSpPr>
      <xdr:spPr>
        <a:xfrm flipV="1">
          <a:off x="7861300" y="7128318"/>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35" name="n_3aveValue【道路】&#10;一人当たり延長"/>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143333</xdr:rowOff>
    </xdr:from>
    <xdr:ext cx="534377" cy="259045"/>
    <xdr:sp macro="" textlink="">
      <xdr:nvSpPr>
        <xdr:cNvPr id="137" name="n_1mainValue【道路】&#10;一人当たり延長"/>
        <xdr:cNvSpPr txBox="1"/>
      </xdr:nvSpPr>
      <xdr:spPr>
        <a:xfrm>
          <a:off x="9359411" y="71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140795</xdr:rowOff>
    </xdr:from>
    <xdr:ext cx="534377" cy="259045"/>
    <xdr:sp macro="" textlink="">
      <xdr:nvSpPr>
        <xdr:cNvPr id="138" name="n_2mainValue【道路】&#10;一人当たり延長"/>
        <xdr:cNvSpPr txBox="1"/>
      </xdr:nvSpPr>
      <xdr:spPr>
        <a:xfrm>
          <a:off x="8483111" y="71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166657</xdr:rowOff>
    </xdr:from>
    <xdr:ext cx="534377" cy="259045"/>
    <xdr:sp macro="" textlink="">
      <xdr:nvSpPr>
        <xdr:cNvPr id="139" name="n_3mainValue【道路】&#10;一人当たり延長"/>
        <xdr:cNvSpPr txBox="1"/>
      </xdr:nvSpPr>
      <xdr:spPr>
        <a:xfrm>
          <a:off x="7594111" y="685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0"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70031</xdr:rowOff>
    </xdr:from>
    <xdr:to>
      <xdr:col>24</xdr:col>
      <xdr:colOff>114300</xdr:colOff>
      <xdr:row>65</xdr:row>
      <xdr:rowOff>181</xdr:rowOff>
    </xdr:to>
    <xdr:sp macro="" textlink="">
      <xdr:nvSpPr>
        <xdr:cNvPr id="181" name="楕円 180"/>
        <xdr:cNvSpPr/>
      </xdr:nvSpPr>
      <xdr:spPr>
        <a:xfrm>
          <a:off x="45847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156408</xdr:rowOff>
    </xdr:from>
    <xdr:ext cx="405111" cy="259045"/>
    <xdr:sp macro="" textlink="">
      <xdr:nvSpPr>
        <xdr:cNvPr id="182" name="【橋りょう・トンネル】&#10;有形固定資産減価償却率該当値テキスト"/>
        <xdr:cNvSpPr txBox="1"/>
      </xdr:nvSpPr>
      <xdr:spPr>
        <a:xfrm>
          <a:off x="4673600" y="1095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71665</xdr:rowOff>
    </xdr:from>
    <xdr:to>
      <xdr:col>20</xdr:col>
      <xdr:colOff>38100</xdr:colOff>
      <xdr:row>65</xdr:row>
      <xdr:rowOff>1815</xdr:rowOff>
    </xdr:to>
    <xdr:sp macro="" textlink="">
      <xdr:nvSpPr>
        <xdr:cNvPr id="183" name="楕円 182"/>
        <xdr:cNvSpPr/>
      </xdr:nvSpPr>
      <xdr:spPr>
        <a:xfrm>
          <a:off x="3746500" y="110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120831</xdr:rowOff>
    </xdr:from>
    <xdr:to>
      <xdr:col>24</xdr:col>
      <xdr:colOff>63500</xdr:colOff>
      <xdr:row>64</xdr:row>
      <xdr:rowOff>122465</xdr:rowOff>
    </xdr:to>
    <xdr:cxnSp macro="">
      <xdr:nvCxnSpPr>
        <xdr:cNvPr id="184" name="直線コネクタ 183"/>
        <xdr:cNvCxnSpPr/>
      </xdr:nvCxnSpPr>
      <xdr:spPr>
        <a:xfrm flipV="1">
          <a:off x="3797300" y="1109363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74930</xdr:rowOff>
    </xdr:from>
    <xdr:to>
      <xdr:col>15</xdr:col>
      <xdr:colOff>101600</xdr:colOff>
      <xdr:row>65</xdr:row>
      <xdr:rowOff>5080</xdr:rowOff>
    </xdr:to>
    <xdr:sp macro="" textlink="">
      <xdr:nvSpPr>
        <xdr:cNvPr id="185" name="楕円 184"/>
        <xdr:cNvSpPr/>
      </xdr:nvSpPr>
      <xdr:spPr>
        <a:xfrm>
          <a:off x="2857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122465</xdr:rowOff>
    </xdr:from>
    <xdr:to>
      <xdr:col>19</xdr:col>
      <xdr:colOff>177800</xdr:colOff>
      <xdr:row>64</xdr:row>
      <xdr:rowOff>125730</xdr:rowOff>
    </xdr:to>
    <xdr:cxnSp macro="">
      <xdr:nvCxnSpPr>
        <xdr:cNvPr id="186" name="直線コネクタ 185"/>
        <xdr:cNvCxnSpPr/>
      </xdr:nvCxnSpPr>
      <xdr:spPr>
        <a:xfrm flipV="1">
          <a:off x="2908300" y="110952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74930</xdr:rowOff>
    </xdr:from>
    <xdr:to>
      <xdr:col>10</xdr:col>
      <xdr:colOff>165100</xdr:colOff>
      <xdr:row>65</xdr:row>
      <xdr:rowOff>5080</xdr:rowOff>
    </xdr:to>
    <xdr:sp macro="" textlink="">
      <xdr:nvSpPr>
        <xdr:cNvPr id="187" name="楕円 186"/>
        <xdr:cNvSpPr/>
      </xdr:nvSpPr>
      <xdr:spPr>
        <a:xfrm>
          <a:off x="1968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125730</xdr:rowOff>
    </xdr:from>
    <xdr:to>
      <xdr:col>15</xdr:col>
      <xdr:colOff>50800</xdr:colOff>
      <xdr:row>64</xdr:row>
      <xdr:rowOff>125730</xdr:rowOff>
    </xdr:to>
    <xdr:cxnSp macro="">
      <xdr:nvCxnSpPr>
        <xdr:cNvPr id="188" name="直線コネクタ 187"/>
        <xdr:cNvCxnSpPr/>
      </xdr:nvCxnSpPr>
      <xdr:spPr>
        <a:xfrm>
          <a:off x="2019300" y="1109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9"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0"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1"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164392</xdr:rowOff>
    </xdr:from>
    <xdr:ext cx="405111" cy="259045"/>
    <xdr:sp macro="" textlink="">
      <xdr:nvSpPr>
        <xdr:cNvPr id="193" name="n_1mainValue【橋りょう・トンネル】&#10;有形固定資産減価償却率"/>
        <xdr:cNvSpPr txBox="1"/>
      </xdr:nvSpPr>
      <xdr:spPr>
        <a:xfrm>
          <a:off x="3582044" y="1113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167657</xdr:rowOff>
    </xdr:from>
    <xdr:ext cx="405111" cy="259045"/>
    <xdr:sp macro="" textlink="">
      <xdr:nvSpPr>
        <xdr:cNvPr id="194" name="n_2mainValue【橋りょう・トンネル】&#10;有形固定資産減価償却率"/>
        <xdr:cNvSpPr txBox="1"/>
      </xdr:nvSpPr>
      <xdr:spPr>
        <a:xfrm>
          <a:off x="2705744"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167657</xdr:rowOff>
    </xdr:from>
    <xdr:ext cx="405111" cy="259045"/>
    <xdr:sp macro="" textlink="">
      <xdr:nvSpPr>
        <xdr:cNvPr id="195" name="n_3mainValue【橋りょう・トンネル】&#10;有形固定資産減価償却率"/>
        <xdr:cNvSpPr txBox="1"/>
      </xdr:nvSpPr>
      <xdr:spPr>
        <a:xfrm>
          <a:off x="1816744"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26" name="【橋りょう・トンネル】&#10;一人当たり有形固定資産（償却資産）額平均値テキスト"/>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56205</xdr:rowOff>
    </xdr:from>
    <xdr:to>
      <xdr:col>55</xdr:col>
      <xdr:colOff>50800</xdr:colOff>
      <xdr:row>62</xdr:row>
      <xdr:rowOff>157805</xdr:rowOff>
    </xdr:to>
    <xdr:sp macro="" textlink="">
      <xdr:nvSpPr>
        <xdr:cNvPr id="237" name="楕円 236"/>
        <xdr:cNvSpPr/>
      </xdr:nvSpPr>
      <xdr:spPr>
        <a:xfrm>
          <a:off x="10426700" y="106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79082</xdr:rowOff>
    </xdr:from>
    <xdr:ext cx="690189" cy="259045"/>
    <xdr:sp macro="" textlink="">
      <xdr:nvSpPr>
        <xdr:cNvPr id="238" name="【橋りょう・トンネル】&#10;一人当たり有形固定資産（償却資産）額該当値テキスト"/>
        <xdr:cNvSpPr txBox="1"/>
      </xdr:nvSpPr>
      <xdr:spPr>
        <a:xfrm>
          <a:off x="10515600" y="10537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61847</xdr:rowOff>
    </xdr:from>
    <xdr:to>
      <xdr:col>50</xdr:col>
      <xdr:colOff>165100</xdr:colOff>
      <xdr:row>62</xdr:row>
      <xdr:rowOff>163447</xdr:rowOff>
    </xdr:to>
    <xdr:sp macro="" textlink="">
      <xdr:nvSpPr>
        <xdr:cNvPr id="239" name="楕円 238"/>
        <xdr:cNvSpPr/>
      </xdr:nvSpPr>
      <xdr:spPr>
        <a:xfrm>
          <a:off x="9588500" y="106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107005</xdr:rowOff>
    </xdr:from>
    <xdr:to>
      <xdr:col>55</xdr:col>
      <xdr:colOff>0</xdr:colOff>
      <xdr:row>62</xdr:row>
      <xdr:rowOff>112647</xdr:rowOff>
    </xdr:to>
    <xdr:cxnSp macro="">
      <xdr:nvCxnSpPr>
        <xdr:cNvPr id="240" name="直線コネクタ 239"/>
        <xdr:cNvCxnSpPr/>
      </xdr:nvCxnSpPr>
      <xdr:spPr>
        <a:xfrm flipV="1">
          <a:off x="9639300" y="10736905"/>
          <a:ext cx="838200" cy="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69091</xdr:rowOff>
    </xdr:from>
    <xdr:to>
      <xdr:col>46</xdr:col>
      <xdr:colOff>38100</xdr:colOff>
      <xdr:row>62</xdr:row>
      <xdr:rowOff>170691</xdr:rowOff>
    </xdr:to>
    <xdr:sp macro="" textlink="">
      <xdr:nvSpPr>
        <xdr:cNvPr id="241" name="楕円 240"/>
        <xdr:cNvSpPr/>
      </xdr:nvSpPr>
      <xdr:spPr>
        <a:xfrm>
          <a:off x="8699500" y="106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112647</xdr:rowOff>
    </xdr:from>
    <xdr:to>
      <xdr:col>50</xdr:col>
      <xdr:colOff>114300</xdr:colOff>
      <xdr:row>62</xdr:row>
      <xdr:rowOff>119891</xdr:rowOff>
    </xdr:to>
    <xdr:cxnSp macro="">
      <xdr:nvCxnSpPr>
        <xdr:cNvPr id="242" name="直線コネクタ 241"/>
        <xdr:cNvCxnSpPr/>
      </xdr:nvCxnSpPr>
      <xdr:spPr>
        <a:xfrm flipV="1">
          <a:off x="8750300" y="10742547"/>
          <a:ext cx="8890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74233</xdr:rowOff>
    </xdr:from>
    <xdr:to>
      <xdr:col>41</xdr:col>
      <xdr:colOff>101600</xdr:colOff>
      <xdr:row>63</xdr:row>
      <xdr:rowOff>4383</xdr:rowOff>
    </xdr:to>
    <xdr:sp macro="" textlink="">
      <xdr:nvSpPr>
        <xdr:cNvPr id="243" name="楕円 242"/>
        <xdr:cNvSpPr/>
      </xdr:nvSpPr>
      <xdr:spPr>
        <a:xfrm>
          <a:off x="7810500" y="107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119891</xdr:rowOff>
    </xdr:from>
    <xdr:to>
      <xdr:col>45</xdr:col>
      <xdr:colOff>177800</xdr:colOff>
      <xdr:row>62</xdr:row>
      <xdr:rowOff>125033</xdr:rowOff>
    </xdr:to>
    <xdr:cxnSp macro="">
      <xdr:nvCxnSpPr>
        <xdr:cNvPr id="244" name="直線コネクタ 243"/>
        <xdr:cNvCxnSpPr/>
      </xdr:nvCxnSpPr>
      <xdr:spPr>
        <a:xfrm flipV="1">
          <a:off x="7861300" y="10749791"/>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45" name="n_1aveValue【橋りょう・トンネル】&#10;一人当たり有形固定資産（償却資産）額"/>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46" name="n_2aveValue【橋りょう・トンネル】&#10;一人当たり有形固定資産（償却資産）額"/>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47" name="n_3aveValue【橋りょう・トンネル】&#10;一人当たり有形固定資産（償却資産）額"/>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8524</xdr:rowOff>
    </xdr:from>
    <xdr:ext cx="690189" cy="259045"/>
    <xdr:sp macro="" textlink="">
      <xdr:nvSpPr>
        <xdr:cNvPr id="249" name="n_1mainValue【橋りょう・トンネル】&#10;一人当たり有形固定資産（償却資産）額"/>
        <xdr:cNvSpPr txBox="1"/>
      </xdr:nvSpPr>
      <xdr:spPr>
        <a:xfrm>
          <a:off x="9281505" y="10466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15768</xdr:rowOff>
    </xdr:from>
    <xdr:ext cx="690189" cy="259045"/>
    <xdr:sp macro="" textlink="">
      <xdr:nvSpPr>
        <xdr:cNvPr id="250" name="n_2mainValue【橋りょう・トンネル】&#10;一人当たり有形固定資産（償却資産）額"/>
        <xdr:cNvSpPr txBox="1"/>
      </xdr:nvSpPr>
      <xdr:spPr>
        <a:xfrm>
          <a:off x="8405205" y="10474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20910</xdr:rowOff>
    </xdr:from>
    <xdr:ext cx="690189" cy="259045"/>
    <xdr:sp macro="" textlink="">
      <xdr:nvSpPr>
        <xdr:cNvPr id="251" name="n_3mainValue【橋りょう・トンネル】&#10;一人当たり有形固定資産（償却資産）額"/>
        <xdr:cNvSpPr txBox="1"/>
      </xdr:nvSpPr>
      <xdr:spPr>
        <a:xfrm>
          <a:off x="7516205" y="10479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8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92" name="楕円 291"/>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25416</xdr:rowOff>
    </xdr:from>
    <xdr:ext cx="405111" cy="259045"/>
    <xdr:sp macro="" textlink="">
      <xdr:nvSpPr>
        <xdr:cNvPr id="293" name="【公営住宅】&#10;有形固定資産減価償却率該当値テキスト"/>
        <xdr:cNvSpPr txBox="1"/>
      </xdr:nvSpPr>
      <xdr:spPr>
        <a:xfrm>
          <a:off x="4673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294" name="楕円 293"/>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82</xdr:row>
      <xdr:rowOff>53339</xdr:rowOff>
    </xdr:to>
    <xdr:cxnSp macro="">
      <xdr:nvCxnSpPr>
        <xdr:cNvPr id="295" name="直線コネクタ 294"/>
        <xdr:cNvCxnSpPr/>
      </xdr:nvCxnSpPr>
      <xdr:spPr>
        <a:xfrm>
          <a:off x="3797300" y="13754100"/>
          <a:ext cx="8382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96" name="楕円 295"/>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82</xdr:row>
      <xdr:rowOff>5714</xdr:rowOff>
    </xdr:to>
    <xdr:cxnSp macro="">
      <xdr:nvCxnSpPr>
        <xdr:cNvPr id="297" name="直線コネクタ 296"/>
        <xdr:cNvCxnSpPr/>
      </xdr:nvCxnSpPr>
      <xdr:spPr>
        <a:xfrm flipV="1">
          <a:off x="2908300" y="13754100"/>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92075</xdr:rowOff>
    </xdr:from>
    <xdr:to>
      <xdr:col>10</xdr:col>
      <xdr:colOff>165100</xdr:colOff>
      <xdr:row>82</xdr:row>
      <xdr:rowOff>22225</xdr:rowOff>
    </xdr:to>
    <xdr:sp macro="" textlink="">
      <xdr:nvSpPr>
        <xdr:cNvPr id="298" name="楕円 297"/>
        <xdr:cNvSpPr/>
      </xdr:nvSpPr>
      <xdr:spPr>
        <a:xfrm>
          <a:off x="1968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142875</xdr:rowOff>
    </xdr:from>
    <xdr:to>
      <xdr:col>15</xdr:col>
      <xdr:colOff>50800</xdr:colOff>
      <xdr:row>82</xdr:row>
      <xdr:rowOff>5714</xdr:rowOff>
    </xdr:to>
    <xdr:cxnSp macro="">
      <xdr:nvCxnSpPr>
        <xdr:cNvPr id="299" name="直線コネクタ 298"/>
        <xdr:cNvCxnSpPr/>
      </xdr:nvCxnSpPr>
      <xdr:spPr>
        <a:xfrm>
          <a:off x="2019300" y="140303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00" name="n_1ave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01"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2"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03" name="n_4ave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105427</xdr:rowOff>
    </xdr:from>
    <xdr:ext cx="405111" cy="259045"/>
    <xdr:sp macro="" textlink="">
      <xdr:nvSpPr>
        <xdr:cNvPr id="304" name="n_1mainValue【公営住宅】&#10;有形固定資産減価償却率"/>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5" name="n_2main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38752</xdr:rowOff>
    </xdr:from>
    <xdr:ext cx="405111" cy="259045"/>
    <xdr:sp macro="" textlink="">
      <xdr:nvSpPr>
        <xdr:cNvPr id="306" name="n_3mainValue【公営住宅】&#10;有形固定資産減価償却率"/>
        <xdr:cNvSpPr txBox="1"/>
      </xdr:nvSpPr>
      <xdr:spPr>
        <a:xfrm>
          <a:off x="1816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35"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126364</xdr:rowOff>
    </xdr:from>
    <xdr:to>
      <xdr:col>55</xdr:col>
      <xdr:colOff>50800</xdr:colOff>
      <xdr:row>83</xdr:row>
      <xdr:rowOff>56514</xdr:rowOff>
    </xdr:to>
    <xdr:sp macro="" textlink="">
      <xdr:nvSpPr>
        <xdr:cNvPr id="346" name="楕円 345"/>
        <xdr:cNvSpPr/>
      </xdr:nvSpPr>
      <xdr:spPr>
        <a:xfrm>
          <a:off x="10426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149241</xdr:rowOff>
    </xdr:from>
    <xdr:ext cx="469744" cy="259045"/>
    <xdr:sp macro="" textlink="">
      <xdr:nvSpPr>
        <xdr:cNvPr id="347" name="【公営住宅】&#10;一人当たり面積該当値テキスト"/>
        <xdr:cNvSpPr txBox="1"/>
      </xdr:nvSpPr>
      <xdr:spPr>
        <a:xfrm>
          <a:off x="10515600" y="1403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134747</xdr:rowOff>
    </xdr:from>
    <xdr:to>
      <xdr:col>50</xdr:col>
      <xdr:colOff>165100</xdr:colOff>
      <xdr:row>83</xdr:row>
      <xdr:rowOff>64897</xdr:rowOff>
    </xdr:to>
    <xdr:sp macro="" textlink="">
      <xdr:nvSpPr>
        <xdr:cNvPr id="348" name="楕円 347"/>
        <xdr:cNvSpPr/>
      </xdr:nvSpPr>
      <xdr:spPr>
        <a:xfrm>
          <a:off x="9588500" y="141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5714</xdr:rowOff>
    </xdr:from>
    <xdr:to>
      <xdr:col>55</xdr:col>
      <xdr:colOff>0</xdr:colOff>
      <xdr:row>83</xdr:row>
      <xdr:rowOff>14097</xdr:rowOff>
    </xdr:to>
    <xdr:cxnSp macro="">
      <xdr:nvCxnSpPr>
        <xdr:cNvPr id="349" name="直線コネクタ 348"/>
        <xdr:cNvCxnSpPr/>
      </xdr:nvCxnSpPr>
      <xdr:spPr>
        <a:xfrm flipV="1">
          <a:off x="9639300" y="14236064"/>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146177</xdr:rowOff>
    </xdr:from>
    <xdr:to>
      <xdr:col>46</xdr:col>
      <xdr:colOff>38100</xdr:colOff>
      <xdr:row>83</xdr:row>
      <xdr:rowOff>76327</xdr:rowOff>
    </xdr:to>
    <xdr:sp macro="" textlink="">
      <xdr:nvSpPr>
        <xdr:cNvPr id="350" name="楕円 349"/>
        <xdr:cNvSpPr/>
      </xdr:nvSpPr>
      <xdr:spPr>
        <a:xfrm>
          <a:off x="8699500" y="142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xdr:rowOff>
    </xdr:from>
    <xdr:to>
      <xdr:col>50</xdr:col>
      <xdr:colOff>114300</xdr:colOff>
      <xdr:row>83</xdr:row>
      <xdr:rowOff>25527</xdr:rowOff>
    </xdr:to>
    <xdr:cxnSp macro="">
      <xdr:nvCxnSpPr>
        <xdr:cNvPr id="351" name="直線コネクタ 350"/>
        <xdr:cNvCxnSpPr/>
      </xdr:nvCxnSpPr>
      <xdr:spPr>
        <a:xfrm flipV="1">
          <a:off x="8750300" y="142444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154939</xdr:rowOff>
    </xdr:from>
    <xdr:to>
      <xdr:col>41</xdr:col>
      <xdr:colOff>101600</xdr:colOff>
      <xdr:row>83</xdr:row>
      <xdr:rowOff>85089</xdr:rowOff>
    </xdr:to>
    <xdr:sp macro="" textlink="">
      <xdr:nvSpPr>
        <xdr:cNvPr id="352" name="楕円 351"/>
        <xdr:cNvSpPr/>
      </xdr:nvSpPr>
      <xdr:spPr>
        <a:xfrm>
          <a:off x="781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25527</xdr:rowOff>
    </xdr:from>
    <xdr:to>
      <xdr:col>45</xdr:col>
      <xdr:colOff>177800</xdr:colOff>
      <xdr:row>83</xdr:row>
      <xdr:rowOff>34289</xdr:rowOff>
    </xdr:to>
    <xdr:cxnSp macro="">
      <xdr:nvCxnSpPr>
        <xdr:cNvPr id="353" name="直線コネクタ 352"/>
        <xdr:cNvCxnSpPr/>
      </xdr:nvCxnSpPr>
      <xdr:spPr>
        <a:xfrm flipV="1">
          <a:off x="7861300" y="14255877"/>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54"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55"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56" name="n_3aveValue【公営住宅】&#10;一人当たり面積"/>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7"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81424</xdr:rowOff>
    </xdr:from>
    <xdr:ext cx="469744" cy="259045"/>
    <xdr:sp macro="" textlink="">
      <xdr:nvSpPr>
        <xdr:cNvPr id="358" name="n_1mainValue【公営住宅】&#10;一人当たり面積"/>
        <xdr:cNvSpPr txBox="1"/>
      </xdr:nvSpPr>
      <xdr:spPr>
        <a:xfrm>
          <a:off x="9391727" y="1396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92854</xdr:rowOff>
    </xdr:from>
    <xdr:ext cx="469744" cy="259045"/>
    <xdr:sp macro="" textlink="">
      <xdr:nvSpPr>
        <xdr:cNvPr id="359" name="n_2mainValue【公営住宅】&#10;一人当たり面積"/>
        <xdr:cNvSpPr txBox="1"/>
      </xdr:nvSpPr>
      <xdr:spPr>
        <a:xfrm>
          <a:off x="8515427" y="139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101616</xdr:rowOff>
    </xdr:from>
    <xdr:ext cx="469744" cy="259045"/>
    <xdr:sp macro="" textlink="">
      <xdr:nvSpPr>
        <xdr:cNvPr id="360" name="n_3mainValue【公営住宅】&#10;一人当たり面積"/>
        <xdr:cNvSpPr txBox="1"/>
      </xdr:nvSpPr>
      <xdr:spPr>
        <a:xfrm>
          <a:off x="7626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01" name="直線コネクタ 400"/>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04"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05" name="直線コネクタ 404"/>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06"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フローチャート: 判断 406"/>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08" name="フローチャート: 判断 407"/>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9" name="フローチャート: 判断 408"/>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10" name="フローチャート: 判断 409"/>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11" name="フローチャート: 判断 410"/>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17" name="楕円 416"/>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18" name="【認定こども園・幼稚園・保育所】&#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149225</xdr:rowOff>
    </xdr:from>
    <xdr:to>
      <xdr:col>81</xdr:col>
      <xdr:colOff>101600</xdr:colOff>
      <xdr:row>39</xdr:row>
      <xdr:rowOff>79375</xdr:rowOff>
    </xdr:to>
    <xdr:sp macro="" textlink="">
      <xdr:nvSpPr>
        <xdr:cNvPr id="419" name="楕円 418"/>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28575</xdr:rowOff>
    </xdr:from>
    <xdr:to>
      <xdr:col>85</xdr:col>
      <xdr:colOff>127000</xdr:colOff>
      <xdr:row>39</xdr:row>
      <xdr:rowOff>64770</xdr:rowOff>
    </xdr:to>
    <xdr:cxnSp macro="">
      <xdr:nvCxnSpPr>
        <xdr:cNvPr id="420" name="直線コネクタ 419"/>
        <xdr:cNvCxnSpPr/>
      </xdr:nvCxnSpPr>
      <xdr:spPr>
        <a:xfrm>
          <a:off x="15481300" y="67151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113030</xdr:rowOff>
    </xdr:from>
    <xdr:to>
      <xdr:col>76</xdr:col>
      <xdr:colOff>165100</xdr:colOff>
      <xdr:row>39</xdr:row>
      <xdr:rowOff>43180</xdr:rowOff>
    </xdr:to>
    <xdr:sp macro="" textlink="">
      <xdr:nvSpPr>
        <xdr:cNvPr id="421" name="楕円 420"/>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28575</xdr:rowOff>
    </xdr:to>
    <xdr:cxnSp macro="">
      <xdr:nvCxnSpPr>
        <xdr:cNvPr id="422" name="直線コネクタ 421"/>
        <xdr:cNvCxnSpPr/>
      </xdr:nvCxnSpPr>
      <xdr:spPr>
        <a:xfrm>
          <a:off x="14592300" y="6678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423" name="楕円 422"/>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127635</xdr:rowOff>
    </xdr:from>
    <xdr:to>
      <xdr:col>76</xdr:col>
      <xdr:colOff>114300</xdr:colOff>
      <xdr:row>38</xdr:row>
      <xdr:rowOff>163830</xdr:rowOff>
    </xdr:to>
    <xdr:cxnSp macro="">
      <xdr:nvCxnSpPr>
        <xdr:cNvPr id="424" name="直線コネクタ 423"/>
        <xdr:cNvCxnSpPr/>
      </xdr:nvCxnSpPr>
      <xdr:spPr>
        <a:xfrm>
          <a:off x="13703300" y="66427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25"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26"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27"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8"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70502</xdr:rowOff>
    </xdr:from>
    <xdr:ext cx="405111" cy="259045"/>
    <xdr:sp macro="" textlink="">
      <xdr:nvSpPr>
        <xdr:cNvPr id="429" name="n_1mainValue【認定こども園・幼稚園・保育所】&#10;有形固定資産減価償却率"/>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34307</xdr:rowOff>
    </xdr:from>
    <xdr:ext cx="405111" cy="259045"/>
    <xdr:sp macro="" textlink="">
      <xdr:nvSpPr>
        <xdr:cNvPr id="430" name="n_2mainValue【認定こども園・幼稚園・保育所】&#10;有形固定資産減価償却率"/>
        <xdr:cNvSpPr txBox="1"/>
      </xdr:nvSpPr>
      <xdr:spPr>
        <a:xfrm>
          <a:off x="14389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431" name="n_3mainValue【認定こども園・幼稚園・保育所】&#10;有形固定資産減価償却率"/>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53" name="直線コネクタ 452"/>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54"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55" name="直線コネクタ 454"/>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56"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57" name="直線コネクタ 456"/>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58" name="【認定こども園・幼稚園・保育所】&#10;一人当たり面積平均値テキスト"/>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59" name="フローチャート: 判断 458"/>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60" name="フローチャート: 判断 459"/>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61" name="フローチャート: 判断 460"/>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62" name="フローチャート: 判断 461"/>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3" name="フローチャート: 判断 462"/>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69" name="楕円 468"/>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70"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471" name="楕円 470"/>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35052</xdr:rowOff>
    </xdr:to>
    <xdr:cxnSp macro="">
      <xdr:nvCxnSpPr>
        <xdr:cNvPr id="472" name="直線コネクタ 471"/>
        <xdr:cNvCxnSpPr/>
      </xdr:nvCxnSpPr>
      <xdr:spPr>
        <a:xfrm flipV="1">
          <a:off x="21323300" y="688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160274</xdr:rowOff>
    </xdr:from>
    <xdr:to>
      <xdr:col>107</xdr:col>
      <xdr:colOff>101600</xdr:colOff>
      <xdr:row>40</xdr:row>
      <xdr:rowOff>90424</xdr:rowOff>
    </xdr:to>
    <xdr:sp macro="" textlink="">
      <xdr:nvSpPr>
        <xdr:cNvPr id="473" name="楕円 472"/>
        <xdr:cNvSpPr/>
      </xdr:nvSpPr>
      <xdr:spPr>
        <a:xfrm>
          <a:off x="20383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39624</xdr:rowOff>
    </xdr:to>
    <xdr:cxnSp macro="">
      <xdr:nvCxnSpPr>
        <xdr:cNvPr id="474" name="直線コネクタ 473"/>
        <xdr:cNvCxnSpPr/>
      </xdr:nvCxnSpPr>
      <xdr:spPr>
        <a:xfrm flipV="1">
          <a:off x="20434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75" name="楕円 474"/>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39624</xdr:rowOff>
    </xdr:from>
    <xdr:to>
      <xdr:col>107</xdr:col>
      <xdr:colOff>50800</xdr:colOff>
      <xdr:row>40</xdr:row>
      <xdr:rowOff>44196</xdr:rowOff>
    </xdr:to>
    <xdr:cxnSp macro="">
      <xdr:nvCxnSpPr>
        <xdr:cNvPr id="476" name="直線コネクタ 475"/>
        <xdr:cNvCxnSpPr/>
      </xdr:nvCxnSpPr>
      <xdr:spPr>
        <a:xfrm flipV="1">
          <a:off x="19545300" y="689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477"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478"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479"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0"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76979</xdr:rowOff>
    </xdr:from>
    <xdr:ext cx="469744" cy="259045"/>
    <xdr:sp macro="" textlink="">
      <xdr:nvSpPr>
        <xdr:cNvPr id="481" name="n_1mainValue【認定こども園・幼稚園・保育所】&#10;一人当たり面積"/>
        <xdr:cNvSpPr txBox="1"/>
      </xdr:nvSpPr>
      <xdr:spPr>
        <a:xfrm>
          <a:off x="21075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81551</xdr:rowOff>
    </xdr:from>
    <xdr:ext cx="469744" cy="259045"/>
    <xdr:sp macro="" textlink="">
      <xdr:nvSpPr>
        <xdr:cNvPr id="482" name="n_2mainValue【認定こども園・幼稚園・保育所】&#10;一人当たり面積"/>
        <xdr:cNvSpPr txBox="1"/>
      </xdr:nvSpPr>
      <xdr:spPr>
        <a:xfrm>
          <a:off x="20199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483" name="n_3mainValue【認定こども園・幼稚園・保育所】&#10;一人当たり面積"/>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08" name="直線コネクタ 507"/>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9"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10" name="直線コネクタ 509"/>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11"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12" name="直線コネクタ 511"/>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1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14" name="フローチャート: 判断 51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16" name="フローチャート: 判断 515"/>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7" name="フローチャート: 判断 516"/>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18" name="フローチャート: 判断 517"/>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8255</xdr:rowOff>
    </xdr:from>
    <xdr:to>
      <xdr:col>85</xdr:col>
      <xdr:colOff>177800</xdr:colOff>
      <xdr:row>63</xdr:row>
      <xdr:rowOff>109855</xdr:rowOff>
    </xdr:to>
    <xdr:sp macro="" textlink="">
      <xdr:nvSpPr>
        <xdr:cNvPr id="524" name="楕円 523"/>
        <xdr:cNvSpPr/>
      </xdr:nvSpPr>
      <xdr:spPr>
        <a:xfrm>
          <a:off x="16268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94632</xdr:rowOff>
    </xdr:from>
    <xdr:ext cx="405111" cy="259045"/>
    <xdr:sp macro="" textlink="">
      <xdr:nvSpPr>
        <xdr:cNvPr id="525" name="【学校施設】&#10;有形固定資産減価償却率該当値テキスト"/>
        <xdr:cNvSpPr txBox="1"/>
      </xdr:nvSpPr>
      <xdr:spPr>
        <a:xfrm>
          <a:off x="16357600" y="1072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40640</xdr:rowOff>
    </xdr:from>
    <xdr:to>
      <xdr:col>81</xdr:col>
      <xdr:colOff>101600</xdr:colOff>
      <xdr:row>63</xdr:row>
      <xdr:rowOff>142240</xdr:rowOff>
    </xdr:to>
    <xdr:sp macro="" textlink="">
      <xdr:nvSpPr>
        <xdr:cNvPr id="526" name="楕円 525"/>
        <xdr:cNvSpPr/>
      </xdr:nvSpPr>
      <xdr:spPr>
        <a:xfrm>
          <a:off x="1543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59055</xdr:rowOff>
    </xdr:from>
    <xdr:to>
      <xdr:col>85</xdr:col>
      <xdr:colOff>127000</xdr:colOff>
      <xdr:row>63</xdr:row>
      <xdr:rowOff>91440</xdr:rowOff>
    </xdr:to>
    <xdr:cxnSp macro="">
      <xdr:nvCxnSpPr>
        <xdr:cNvPr id="527" name="直線コネクタ 526"/>
        <xdr:cNvCxnSpPr/>
      </xdr:nvCxnSpPr>
      <xdr:spPr>
        <a:xfrm flipV="1">
          <a:off x="15481300" y="108604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46355</xdr:rowOff>
    </xdr:from>
    <xdr:to>
      <xdr:col>76</xdr:col>
      <xdr:colOff>165100</xdr:colOff>
      <xdr:row>63</xdr:row>
      <xdr:rowOff>147955</xdr:rowOff>
    </xdr:to>
    <xdr:sp macro="" textlink="">
      <xdr:nvSpPr>
        <xdr:cNvPr id="528" name="楕円 527"/>
        <xdr:cNvSpPr/>
      </xdr:nvSpPr>
      <xdr:spPr>
        <a:xfrm>
          <a:off x="14541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91440</xdr:rowOff>
    </xdr:from>
    <xdr:to>
      <xdr:col>81</xdr:col>
      <xdr:colOff>50800</xdr:colOff>
      <xdr:row>63</xdr:row>
      <xdr:rowOff>97155</xdr:rowOff>
    </xdr:to>
    <xdr:cxnSp macro="">
      <xdr:nvCxnSpPr>
        <xdr:cNvPr id="529" name="直線コネクタ 528"/>
        <xdr:cNvCxnSpPr/>
      </xdr:nvCxnSpPr>
      <xdr:spPr>
        <a:xfrm flipV="1">
          <a:off x="14592300" y="10892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40640</xdr:rowOff>
    </xdr:from>
    <xdr:to>
      <xdr:col>72</xdr:col>
      <xdr:colOff>38100</xdr:colOff>
      <xdr:row>63</xdr:row>
      <xdr:rowOff>142240</xdr:rowOff>
    </xdr:to>
    <xdr:sp macro="" textlink="">
      <xdr:nvSpPr>
        <xdr:cNvPr id="530" name="楕円 529"/>
        <xdr:cNvSpPr/>
      </xdr:nvSpPr>
      <xdr:spPr>
        <a:xfrm>
          <a:off x="1365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91440</xdr:rowOff>
    </xdr:from>
    <xdr:to>
      <xdr:col>76</xdr:col>
      <xdr:colOff>114300</xdr:colOff>
      <xdr:row>63</xdr:row>
      <xdr:rowOff>97155</xdr:rowOff>
    </xdr:to>
    <xdr:cxnSp macro="">
      <xdr:nvCxnSpPr>
        <xdr:cNvPr id="531" name="直線コネクタ 530"/>
        <xdr:cNvCxnSpPr/>
      </xdr:nvCxnSpPr>
      <xdr:spPr>
        <a:xfrm>
          <a:off x="13703300" y="10892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32"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33"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34"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35"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133367</xdr:rowOff>
    </xdr:from>
    <xdr:ext cx="405111" cy="259045"/>
    <xdr:sp macro="" textlink="">
      <xdr:nvSpPr>
        <xdr:cNvPr id="536" name="n_1mainValue【学校施設】&#10;有形固定資産減価償却率"/>
        <xdr:cNvSpPr txBox="1"/>
      </xdr:nvSpPr>
      <xdr:spPr>
        <a:xfrm>
          <a:off x="15266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139082</xdr:rowOff>
    </xdr:from>
    <xdr:ext cx="405111" cy="259045"/>
    <xdr:sp macro="" textlink="">
      <xdr:nvSpPr>
        <xdr:cNvPr id="537" name="n_2mainValue【学校施設】&#10;有形固定資産減価償却率"/>
        <xdr:cNvSpPr txBox="1"/>
      </xdr:nvSpPr>
      <xdr:spPr>
        <a:xfrm>
          <a:off x="14389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133367</xdr:rowOff>
    </xdr:from>
    <xdr:ext cx="405111" cy="259045"/>
    <xdr:sp macro="" textlink="">
      <xdr:nvSpPr>
        <xdr:cNvPr id="538" name="n_3mainValue【学校施設】&#10;有形固定資産減価償却率"/>
        <xdr:cNvSpPr txBox="1"/>
      </xdr:nvSpPr>
      <xdr:spPr>
        <a:xfrm>
          <a:off x="13500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61" name="直線コネクタ 560"/>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62"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63" name="直線コネクタ 562"/>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64"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65" name="直線コネクタ 564"/>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66"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67" name="フローチャート: 判断 566"/>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68" name="フローチャート: 判断 567"/>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69" name="フローチャート: 判断 568"/>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70" name="フローチャート: 判断 569"/>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71" name="フローチャート: 判断 570"/>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77" name="楕円 576"/>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53357</xdr:rowOff>
    </xdr:from>
    <xdr:ext cx="469744" cy="259045"/>
    <xdr:sp macro="" textlink="">
      <xdr:nvSpPr>
        <xdr:cNvPr id="578" name="【学校施設】&#10;一人当たり面積該当値テキスト"/>
        <xdr:cNvSpPr txBox="1"/>
      </xdr:nvSpPr>
      <xdr:spPr>
        <a:xfrm>
          <a:off x="22199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86360</xdr:rowOff>
    </xdr:from>
    <xdr:to>
      <xdr:col>112</xdr:col>
      <xdr:colOff>38100</xdr:colOff>
      <xdr:row>62</xdr:row>
      <xdr:rowOff>16510</xdr:rowOff>
    </xdr:to>
    <xdr:sp macro="" textlink="">
      <xdr:nvSpPr>
        <xdr:cNvPr id="579" name="楕円 578"/>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137160</xdr:rowOff>
    </xdr:to>
    <xdr:cxnSp macro="">
      <xdr:nvCxnSpPr>
        <xdr:cNvPr id="580" name="直線コネクタ 579"/>
        <xdr:cNvCxnSpPr/>
      </xdr:nvCxnSpPr>
      <xdr:spPr>
        <a:xfrm flipV="1">
          <a:off x="21323300" y="105841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101905</xdr:rowOff>
    </xdr:from>
    <xdr:to>
      <xdr:col>107</xdr:col>
      <xdr:colOff>101600</xdr:colOff>
      <xdr:row>62</xdr:row>
      <xdr:rowOff>32055</xdr:rowOff>
    </xdr:to>
    <xdr:sp macro="" textlink="">
      <xdr:nvSpPr>
        <xdr:cNvPr id="581" name="楕円 580"/>
        <xdr:cNvSpPr/>
      </xdr:nvSpPr>
      <xdr:spPr>
        <a:xfrm>
          <a:off x="20383500" y="105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137160</xdr:rowOff>
    </xdr:from>
    <xdr:to>
      <xdr:col>111</xdr:col>
      <xdr:colOff>177800</xdr:colOff>
      <xdr:row>61</xdr:row>
      <xdr:rowOff>152705</xdr:rowOff>
    </xdr:to>
    <xdr:cxnSp macro="">
      <xdr:nvCxnSpPr>
        <xdr:cNvPr id="582" name="直線コネクタ 581"/>
        <xdr:cNvCxnSpPr/>
      </xdr:nvCxnSpPr>
      <xdr:spPr>
        <a:xfrm flipV="1">
          <a:off x="20434300" y="1059561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113792</xdr:rowOff>
    </xdr:from>
    <xdr:to>
      <xdr:col>102</xdr:col>
      <xdr:colOff>165100</xdr:colOff>
      <xdr:row>62</xdr:row>
      <xdr:rowOff>43942</xdr:rowOff>
    </xdr:to>
    <xdr:sp macro="" textlink="">
      <xdr:nvSpPr>
        <xdr:cNvPr id="583" name="楕円 582"/>
        <xdr:cNvSpPr/>
      </xdr:nvSpPr>
      <xdr:spPr>
        <a:xfrm>
          <a:off x="19494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152705</xdr:rowOff>
    </xdr:from>
    <xdr:to>
      <xdr:col>107</xdr:col>
      <xdr:colOff>50800</xdr:colOff>
      <xdr:row>61</xdr:row>
      <xdr:rowOff>164592</xdr:rowOff>
    </xdr:to>
    <xdr:cxnSp macro="">
      <xdr:nvCxnSpPr>
        <xdr:cNvPr id="584" name="直線コネクタ 583"/>
        <xdr:cNvCxnSpPr/>
      </xdr:nvCxnSpPr>
      <xdr:spPr>
        <a:xfrm flipV="1">
          <a:off x="19545300" y="1061115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85"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86"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87"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88"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7637</xdr:rowOff>
    </xdr:from>
    <xdr:ext cx="469744" cy="259045"/>
    <xdr:sp macro="" textlink="">
      <xdr:nvSpPr>
        <xdr:cNvPr id="589" name="n_1main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23182</xdr:rowOff>
    </xdr:from>
    <xdr:ext cx="469744" cy="259045"/>
    <xdr:sp macro="" textlink="">
      <xdr:nvSpPr>
        <xdr:cNvPr id="590" name="n_2mainValue【学校施設】&#10;一人当たり面積"/>
        <xdr:cNvSpPr txBox="1"/>
      </xdr:nvSpPr>
      <xdr:spPr>
        <a:xfrm>
          <a:off x="2019942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35069</xdr:rowOff>
    </xdr:from>
    <xdr:ext cx="469744" cy="259045"/>
    <xdr:sp macro="" textlink="">
      <xdr:nvSpPr>
        <xdr:cNvPr id="591" name="n_3mainValue【学校施設】&#10;一人当たり面積"/>
        <xdr:cNvSpPr txBox="1"/>
      </xdr:nvSpPr>
      <xdr:spPr>
        <a:xfrm>
          <a:off x="193104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33" name="直線コネクタ 632"/>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36"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37" name="直線コネクタ 636"/>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638"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39" name="フローチャート: 判断 638"/>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40" name="フローチャート: 判断 639"/>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41" name="フローチャート: 判断 640"/>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42" name="フローチャート: 判断 641"/>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43" name="フローチャート: 判断 642"/>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49" name="楕円 648"/>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50"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51" name="楕円 650"/>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52" name="直線コネクタ 651"/>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53" name="楕円 652"/>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54" name="直線コネクタ 653"/>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55" name="楕円 654"/>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56" name="直線コネクタ 655"/>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657"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658"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659"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660"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61" name="n_1mainValue【公民館】&#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62" name="n_2mainValue【公民館】&#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63" name="n_3mainValue【公民館】&#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689" name="直線コネクタ 688"/>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90"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91" name="直線コネクタ 690"/>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692"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693" name="直線コネクタ 692"/>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694"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95" name="フローチャート: 判断 694"/>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96" name="フローチャート: 判断 695"/>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697" name="フローチャート: 判断 696"/>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698" name="フローチャート: 判断 697"/>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699" name="フローチャート: 判断 698"/>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27032</xdr:rowOff>
    </xdr:from>
    <xdr:to>
      <xdr:col>116</xdr:col>
      <xdr:colOff>114300</xdr:colOff>
      <xdr:row>108</xdr:row>
      <xdr:rowOff>128632</xdr:rowOff>
    </xdr:to>
    <xdr:sp macro="" textlink="">
      <xdr:nvSpPr>
        <xdr:cNvPr id="705" name="楕円 704"/>
        <xdr:cNvSpPr/>
      </xdr:nvSpPr>
      <xdr:spPr>
        <a:xfrm>
          <a:off x="221107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113409</xdr:rowOff>
    </xdr:from>
    <xdr:ext cx="469744" cy="259045"/>
    <xdr:sp macro="" textlink="">
      <xdr:nvSpPr>
        <xdr:cNvPr id="706" name="【公民館】&#10;一人当たり面積該当値テキスト"/>
        <xdr:cNvSpPr txBox="1"/>
      </xdr:nvSpPr>
      <xdr:spPr>
        <a:xfrm>
          <a:off x="22199600" y="1845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28666</xdr:rowOff>
    </xdr:from>
    <xdr:to>
      <xdr:col>112</xdr:col>
      <xdr:colOff>38100</xdr:colOff>
      <xdr:row>108</xdr:row>
      <xdr:rowOff>130266</xdr:rowOff>
    </xdr:to>
    <xdr:sp macro="" textlink="">
      <xdr:nvSpPr>
        <xdr:cNvPr id="707" name="楕円 706"/>
        <xdr:cNvSpPr/>
      </xdr:nvSpPr>
      <xdr:spPr>
        <a:xfrm>
          <a:off x="2127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77832</xdr:rowOff>
    </xdr:from>
    <xdr:to>
      <xdr:col>116</xdr:col>
      <xdr:colOff>63500</xdr:colOff>
      <xdr:row>108</xdr:row>
      <xdr:rowOff>79466</xdr:rowOff>
    </xdr:to>
    <xdr:cxnSp macro="">
      <xdr:nvCxnSpPr>
        <xdr:cNvPr id="708" name="直線コネクタ 707"/>
        <xdr:cNvCxnSpPr/>
      </xdr:nvCxnSpPr>
      <xdr:spPr>
        <a:xfrm flipV="1">
          <a:off x="21323300" y="185944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30299</xdr:rowOff>
    </xdr:from>
    <xdr:to>
      <xdr:col>107</xdr:col>
      <xdr:colOff>101600</xdr:colOff>
      <xdr:row>108</xdr:row>
      <xdr:rowOff>131899</xdr:rowOff>
    </xdr:to>
    <xdr:sp macro="" textlink="">
      <xdr:nvSpPr>
        <xdr:cNvPr id="709" name="楕円 708"/>
        <xdr:cNvSpPr/>
      </xdr:nvSpPr>
      <xdr:spPr>
        <a:xfrm>
          <a:off x="20383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79466</xdr:rowOff>
    </xdr:from>
    <xdr:to>
      <xdr:col>111</xdr:col>
      <xdr:colOff>177800</xdr:colOff>
      <xdr:row>108</xdr:row>
      <xdr:rowOff>81099</xdr:rowOff>
    </xdr:to>
    <xdr:cxnSp macro="">
      <xdr:nvCxnSpPr>
        <xdr:cNvPr id="710" name="直線コネクタ 709"/>
        <xdr:cNvCxnSpPr/>
      </xdr:nvCxnSpPr>
      <xdr:spPr>
        <a:xfrm flipV="1">
          <a:off x="20434300" y="185960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31931</xdr:rowOff>
    </xdr:from>
    <xdr:to>
      <xdr:col>102</xdr:col>
      <xdr:colOff>165100</xdr:colOff>
      <xdr:row>108</xdr:row>
      <xdr:rowOff>133531</xdr:rowOff>
    </xdr:to>
    <xdr:sp macro="" textlink="">
      <xdr:nvSpPr>
        <xdr:cNvPr id="711" name="楕円 710"/>
        <xdr:cNvSpPr/>
      </xdr:nvSpPr>
      <xdr:spPr>
        <a:xfrm>
          <a:off x="19494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81099</xdr:rowOff>
    </xdr:from>
    <xdr:to>
      <xdr:col>107</xdr:col>
      <xdr:colOff>50800</xdr:colOff>
      <xdr:row>108</xdr:row>
      <xdr:rowOff>82731</xdr:rowOff>
    </xdr:to>
    <xdr:cxnSp macro="">
      <xdr:nvCxnSpPr>
        <xdr:cNvPr id="712" name="直線コネクタ 711"/>
        <xdr:cNvCxnSpPr/>
      </xdr:nvCxnSpPr>
      <xdr:spPr>
        <a:xfrm flipV="1">
          <a:off x="19545300" y="185976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13"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14"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15"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16"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121393</xdr:rowOff>
    </xdr:from>
    <xdr:ext cx="469744" cy="259045"/>
    <xdr:sp macro="" textlink="">
      <xdr:nvSpPr>
        <xdr:cNvPr id="717" name="n_1mainValue【公民館】&#10;一人当たり面積"/>
        <xdr:cNvSpPr txBox="1"/>
      </xdr:nvSpPr>
      <xdr:spPr>
        <a:xfrm>
          <a:off x="210757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123026</xdr:rowOff>
    </xdr:from>
    <xdr:ext cx="469744" cy="259045"/>
    <xdr:sp macro="" textlink="">
      <xdr:nvSpPr>
        <xdr:cNvPr id="718" name="n_2mainValue【公民館】&#10;一人当たり面積"/>
        <xdr:cNvSpPr txBox="1"/>
      </xdr:nvSpPr>
      <xdr:spPr>
        <a:xfrm>
          <a:off x="201994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124658</xdr:rowOff>
    </xdr:from>
    <xdr:ext cx="469744" cy="259045"/>
    <xdr:sp macro="" textlink="">
      <xdr:nvSpPr>
        <xdr:cNvPr id="719" name="n_3mainValue【公民館】&#10;一人当たり面積"/>
        <xdr:cNvSpPr txBox="1"/>
      </xdr:nvSpPr>
      <xdr:spPr>
        <a:xfrm>
          <a:off x="19310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施設全体を見ると、北海道、類似団体を一部下回るものがあるが、大部分は平均を上回っている状況である。</a:t>
          </a:r>
          <a:endParaRPr lang="ja-JP" altLang="ja-JP" sz="1200">
            <a:effectLst/>
            <a:latin typeface="BIZ UDPゴシック" panose="020B0400000000000000" pitchFamily="50" charset="-128"/>
            <a:ea typeface="BIZ UDPゴシック" panose="020B0400000000000000" pitchFamily="50" charset="-128"/>
          </a:endParaRPr>
        </a:p>
        <a:p>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いずれも過去に建設された施設の老朽化が進んでいるのが主な要因であり、公共施設総合管理計画に基づき、計画的な除却や施設の建替えや統廃合等も含め適切に進めていく。</a:t>
          </a:r>
          <a:endParaRPr lang="ja-JP" altLang="ja-JP" sz="1200">
            <a:effectLst/>
            <a:latin typeface="BIZ UDPゴシック" panose="020B0400000000000000" pitchFamily="50" charset="-128"/>
            <a:ea typeface="BIZ UDPゴシック" panose="020B0400000000000000"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15,840
15,707
422.86
11,845,126
11,600,273
229,633
6,036,805
9,623,670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90" name="楕円 89"/>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91" name="【体育館・プー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92" name="楕円 91"/>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62049</xdr:rowOff>
    </xdr:to>
    <xdr:cxnSp macro="">
      <xdr:nvCxnSpPr>
        <xdr:cNvPr id="93" name="直線コネクタ 92"/>
        <xdr:cNvCxnSpPr/>
      </xdr:nvCxnSpPr>
      <xdr:spPr>
        <a:xfrm>
          <a:off x="3797300" y="106821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161472</xdr:rowOff>
    </xdr:from>
    <xdr:to>
      <xdr:col>15</xdr:col>
      <xdr:colOff>101600</xdr:colOff>
      <xdr:row>62</xdr:row>
      <xdr:rowOff>91622</xdr:rowOff>
    </xdr:to>
    <xdr:sp macro="" textlink="">
      <xdr:nvSpPr>
        <xdr:cNvPr id="94" name="楕円 93"/>
        <xdr:cNvSpPr/>
      </xdr:nvSpPr>
      <xdr:spPr>
        <a:xfrm>
          <a:off x="2857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40822</xdr:rowOff>
    </xdr:from>
    <xdr:to>
      <xdr:col>19</xdr:col>
      <xdr:colOff>177800</xdr:colOff>
      <xdr:row>62</xdr:row>
      <xdr:rowOff>52251</xdr:rowOff>
    </xdr:to>
    <xdr:cxnSp macro="">
      <xdr:nvCxnSpPr>
        <xdr:cNvPr id="95" name="直線コネクタ 94"/>
        <xdr:cNvCxnSpPr/>
      </xdr:nvCxnSpPr>
      <xdr:spPr>
        <a:xfrm>
          <a:off x="2908300" y="1067072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135346</xdr:rowOff>
    </xdr:from>
    <xdr:to>
      <xdr:col>10</xdr:col>
      <xdr:colOff>165100</xdr:colOff>
      <xdr:row>62</xdr:row>
      <xdr:rowOff>65496</xdr:rowOff>
    </xdr:to>
    <xdr:sp macro="" textlink="">
      <xdr:nvSpPr>
        <xdr:cNvPr id="96" name="楕円 95"/>
        <xdr:cNvSpPr/>
      </xdr:nvSpPr>
      <xdr:spPr>
        <a:xfrm>
          <a:off x="1968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14696</xdr:rowOff>
    </xdr:from>
    <xdr:to>
      <xdr:col>15</xdr:col>
      <xdr:colOff>50800</xdr:colOff>
      <xdr:row>62</xdr:row>
      <xdr:rowOff>40822</xdr:rowOff>
    </xdr:to>
    <xdr:cxnSp macro="">
      <xdr:nvCxnSpPr>
        <xdr:cNvPr id="97" name="直線コネクタ 96"/>
        <xdr:cNvCxnSpPr/>
      </xdr:nvCxnSpPr>
      <xdr:spPr>
        <a:xfrm>
          <a:off x="2019300" y="106445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98"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99"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0"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1"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102" name="n_1mainValue【体育館・プー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82749</xdr:rowOff>
    </xdr:from>
    <xdr:ext cx="405111" cy="259045"/>
    <xdr:sp macro="" textlink="">
      <xdr:nvSpPr>
        <xdr:cNvPr id="103" name="n_2mainValue【体育館・プール】&#10;有形固定資産減価償却率"/>
        <xdr:cNvSpPr txBox="1"/>
      </xdr:nvSpPr>
      <xdr:spPr>
        <a:xfrm>
          <a:off x="2705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56623</xdr:rowOff>
    </xdr:from>
    <xdr:ext cx="405111" cy="259045"/>
    <xdr:sp macro="" textlink="">
      <xdr:nvSpPr>
        <xdr:cNvPr id="104" name="n_3mainValue【体育館・プール】&#10;有形固定資産減価償却率"/>
        <xdr:cNvSpPr txBox="1"/>
      </xdr:nvSpPr>
      <xdr:spPr>
        <a:xfrm>
          <a:off x="1816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28" name="直線コネクタ 127"/>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29"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0" name="直線コネクタ 129"/>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1"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2" name="直線コネクタ 131"/>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133" name="【体育館・プール】&#10;一人当たり面積平均値テキスト"/>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4" name="フローチャート: 判断 133"/>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5" name="フローチャート: 判断 134"/>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6" name="フローチャート: 判断 135"/>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37" name="フローチャート: 判断 136"/>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38" name="フローチャート: 判断 137"/>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166370</xdr:rowOff>
    </xdr:from>
    <xdr:to>
      <xdr:col>55</xdr:col>
      <xdr:colOff>50800</xdr:colOff>
      <xdr:row>59</xdr:row>
      <xdr:rowOff>96520</xdr:rowOff>
    </xdr:to>
    <xdr:sp macro="" textlink="">
      <xdr:nvSpPr>
        <xdr:cNvPr id="144" name="楕円 143"/>
        <xdr:cNvSpPr/>
      </xdr:nvSpPr>
      <xdr:spPr>
        <a:xfrm>
          <a:off x="10426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17797</xdr:rowOff>
    </xdr:from>
    <xdr:ext cx="469744" cy="259045"/>
    <xdr:sp macro="" textlink="">
      <xdr:nvSpPr>
        <xdr:cNvPr id="145" name="【体育館・プール】&#10;一人当たり面積該当値テキスト"/>
        <xdr:cNvSpPr txBox="1"/>
      </xdr:nvSpPr>
      <xdr:spPr>
        <a:xfrm>
          <a:off x="10515600"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7620</xdr:rowOff>
    </xdr:from>
    <xdr:to>
      <xdr:col>50</xdr:col>
      <xdr:colOff>165100</xdr:colOff>
      <xdr:row>59</xdr:row>
      <xdr:rowOff>109220</xdr:rowOff>
    </xdr:to>
    <xdr:sp macro="" textlink="">
      <xdr:nvSpPr>
        <xdr:cNvPr id="146" name="楕円 145"/>
        <xdr:cNvSpPr/>
      </xdr:nvSpPr>
      <xdr:spPr>
        <a:xfrm>
          <a:off x="95885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45720</xdr:rowOff>
    </xdr:from>
    <xdr:to>
      <xdr:col>55</xdr:col>
      <xdr:colOff>0</xdr:colOff>
      <xdr:row>59</xdr:row>
      <xdr:rowOff>58420</xdr:rowOff>
    </xdr:to>
    <xdr:cxnSp macro="">
      <xdr:nvCxnSpPr>
        <xdr:cNvPr id="147" name="直線コネクタ 146"/>
        <xdr:cNvCxnSpPr/>
      </xdr:nvCxnSpPr>
      <xdr:spPr>
        <a:xfrm flipV="1">
          <a:off x="9639300" y="101612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24130</xdr:rowOff>
    </xdr:from>
    <xdr:to>
      <xdr:col>46</xdr:col>
      <xdr:colOff>38100</xdr:colOff>
      <xdr:row>59</xdr:row>
      <xdr:rowOff>125730</xdr:rowOff>
    </xdr:to>
    <xdr:sp macro="" textlink="">
      <xdr:nvSpPr>
        <xdr:cNvPr id="148" name="楕円 147"/>
        <xdr:cNvSpPr/>
      </xdr:nvSpPr>
      <xdr:spPr>
        <a:xfrm>
          <a:off x="8699500" y="101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58420</xdr:rowOff>
    </xdr:from>
    <xdr:to>
      <xdr:col>50</xdr:col>
      <xdr:colOff>114300</xdr:colOff>
      <xdr:row>59</xdr:row>
      <xdr:rowOff>74930</xdr:rowOff>
    </xdr:to>
    <xdr:cxnSp macro="">
      <xdr:nvCxnSpPr>
        <xdr:cNvPr id="149" name="直線コネクタ 148"/>
        <xdr:cNvCxnSpPr/>
      </xdr:nvCxnSpPr>
      <xdr:spPr>
        <a:xfrm flipV="1">
          <a:off x="8750300" y="101739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36830</xdr:rowOff>
    </xdr:from>
    <xdr:to>
      <xdr:col>41</xdr:col>
      <xdr:colOff>101600</xdr:colOff>
      <xdr:row>59</xdr:row>
      <xdr:rowOff>138430</xdr:rowOff>
    </xdr:to>
    <xdr:sp macro="" textlink="">
      <xdr:nvSpPr>
        <xdr:cNvPr id="150" name="楕円 149"/>
        <xdr:cNvSpPr/>
      </xdr:nvSpPr>
      <xdr:spPr>
        <a:xfrm>
          <a:off x="781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74930</xdr:rowOff>
    </xdr:from>
    <xdr:to>
      <xdr:col>45</xdr:col>
      <xdr:colOff>177800</xdr:colOff>
      <xdr:row>59</xdr:row>
      <xdr:rowOff>87630</xdr:rowOff>
    </xdr:to>
    <xdr:cxnSp macro="">
      <xdr:nvCxnSpPr>
        <xdr:cNvPr id="151" name="直線コネクタ 150"/>
        <xdr:cNvCxnSpPr/>
      </xdr:nvCxnSpPr>
      <xdr:spPr>
        <a:xfrm flipV="1">
          <a:off x="7861300" y="101904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152" name="n_1aveValue【体育館・プール】&#10;一人当たり面積"/>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153" name="n_2aveValue【体育館・プール】&#10;一人当たり面積"/>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154" name="n_3aveValue【体育館・プール】&#10;一人当たり面積"/>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55"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125747</xdr:rowOff>
    </xdr:from>
    <xdr:ext cx="469744" cy="259045"/>
    <xdr:sp macro="" textlink="">
      <xdr:nvSpPr>
        <xdr:cNvPr id="156" name="n_1mainValue【体育館・プール】&#10;一人当たり面積"/>
        <xdr:cNvSpPr txBox="1"/>
      </xdr:nvSpPr>
      <xdr:spPr>
        <a:xfrm>
          <a:off x="9391727" y="98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142257</xdr:rowOff>
    </xdr:from>
    <xdr:ext cx="469744" cy="259045"/>
    <xdr:sp macro="" textlink="">
      <xdr:nvSpPr>
        <xdr:cNvPr id="157" name="n_2mainValue【体育館・プール】&#10;一人当たり面積"/>
        <xdr:cNvSpPr txBox="1"/>
      </xdr:nvSpPr>
      <xdr:spPr>
        <a:xfrm>
          <a:off x="8515427" y="991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154957</xdr:rowOff>
    </xdr:from>
    <xdr:ext cx="469744" cy="259045"/>
    <xdr:sp macro="" textlink="">
      <xdr:nvSpPr>
        <xdr:cNvPr id="158" name="n_3mainValue【体育館・プール】&#10;一人当たり面積"/>
        <xdr:cNvSpPr txBox="1"/>
      </xdr:nvSpPr>
      <xdr:spPr>
        <a:xfrm>
          <a:off x="7626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3" name="直線コネクタ 182"/>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5" name="直線コネクタ 1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6"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7" name="直線コネクタ 186"/>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88"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9" name="フローチャート: 判断 188"/>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0" name="フローチャート: 判断 189"/>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1" name="フローチャート: 判断 190"/>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2" name="フローチャート: 判断 191"/>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3" name="フローチャート: 判断 192"/>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88264</xdr:rowOff>
    </xdr:from>
    <xdr:to>
      <xdr:col>24</xdr:col>
      <xdr:colOff>114300</xdr:colOff>
      <xdr:row>80</xdr:row>
      <xdr:rowOff>18414</xdr:rowOff>
    </xdr:to>
    <xdr:sp macro="" textlink="">
      <xdr:nvSpPr>
        <xdr:cNvPr id="199" name="楕円 198"/>
        <xdr:cNvSpPr/>
      </xdr:nvSpPr>
      <xdr:spPr>
        <a:xfrm>
          <a:off x="45847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111141</xdr:rowOff>
    </xdr:from>
    <xdr:ext cx="405111" cy="259045"/>
    <xdr:sp macro="" textlink="">
      <xdr:nvSpPr>
        <xdr:cNvPr id="200" name="【福祉施設】&#10;有形固定資産減価償却率該当値テキスト"/>
        <xdr:cNvSpPr txBox="1"/>
      </xdr:nvSpPr>
      <xdr:spPr>
        <a:xfrm>
          <a:off x="4673600"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48261</xdr:rowOff>
    </xdr:from>
    <xdr:to>
      <xdr:col>20</xdr:col>
      <xdr:colOff>38100</xdr:colOff>
      <xdr:row>79</xdr:row>
      <xdr:rowOff>149861</xdr:rowOff>
    </xdr:to>
    <xdr:sp macro="" textlink="">
      <xdr:nvSpPr>
        <xdr:cNvPr id="201" name="楕円 200"/>
        <xdr:cNvSpPr/>
      </xdr:nvSpPr>
      <xdr:spPr>
        <a:xfrm>
          <a:off x="3746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99061</xdr:rowOff>
    </xdr:from>
    <xdr:to>
      <xdr:col>24</xdr:col>
      <xdr:colOff>63500</xdr:colOff>
      <xdr:row>79</xdr:row>
      <xdr:rowOff>139064</xdr:rowOff>
    </xdr:to>
    <xdr:cxnSp macro="">
      <xdr:nvCxnSpPr>
        <xdr:cNvPr id="202" name="直線コネクタ 201"/>
        <xdr:cNvCxnSpPr/>
      </xdr:nvCxnSpPr>
      <xdr:spPr>
        <a:xfrm>
          <a:off x="3797300" y="136436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xdr:rowOff>
    </xdr:from>
    <xdr:to>
      <xdr:col>15</xdr:col>
      <xdr:colOff>101600</xdr:colOff>
      <xdr:row>79</xdr:row>
      <xdr:rowOff>107950</xdr:rowOff>
    </xdr:to>
    <xdr:sp macro="" textlink="">
      <xdr:nvSpPr>
        <xdr:cNvPr id="203" name="楕円 202"/>
        <xdr:cNvSpPr/>
      </xdr:nvSpPr>
      <xdr:spPr>
        <a:xfrm>
          <a:off x="2857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57150</xdr:rowOff>
    </xdr:from>
    <xdr:to>
      <xdr:col>19</xdr:col>
      <xdr:colOff>177800</xdr:colOff>
      <xdr:row>79</xdr:row>
      <xdr:rowOff>99061</xdr:rowOff>
    </xdr:to>
    <xdr:cxnSp macro="">
      <xdr:nvCxnSpPr>
        <xdr:cNvPr id="204" name="直線コネクタ 203"/>
        <xdr:cNvCxnSpPr/>
      </xdr:nvCxnSpPr>
      <xdr:spPr>
        <a:xfrm>
          <a:off x="2908300" y="13601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137795</xdr:rowOff>
    </xdr:from>
    <xdr:to>
      <xdr:col>10</xdr:col>
      <xdr:colOff>165100</xdr:colOff>
      <xdr:row>79</xdr:row>
      <xdr:rowOff>67945</xdr:rowOff>
    </xdr:to>
    <xdr:sp macro="" textlink="">
      <xdr:nvSpPr>
        <xdr:cNvPr id="205" name="楕円 204"/>
        <xdr:cNvSpPr/>
      </xdr:nvSpPr>
      <xdr:spPr>
        <a:xfrm>
          <a:off x="1968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17145</xdr:rowOff>
    </xdr:from>
    <xdr:to>
      <xdr:col>15</xdr:col>
      <xdr:colOff>50800</xdr:colOff>
      <xdr:row>79</xdr:row>
      <xdr:rowOff>57150</xdr:rowOff>
    </xdr:to>
    <xdr:cxnSp macro="">
      <xdr:nvCxnSpPr>
        <xdr:cNvPr id="206" name="直線コネクタ 205"/>
        <xdr:cNvCxnSpPr/>
      </xdr:nvCxnSpPr>
      <xdr:spPr>
        <a:xfrm>
          <a:off x="2019300" y="13561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207"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208" name="n_2aveValue【福祉施設】&#10;有形固定資産減価償却率"/>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209" name="n_3aveValue【福祉施設】&#10;有形固定資産減価償却率"/>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0"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166388</xdr:rowOff>
    </xdr:from>
    <xdr:ext cx="405111" cy="259045"/>
    <xdr:sp macro="" textlink="">
      <xdr:nvSpPr>
        <xdr:cNvPr id="211" name="n_1mainValue【福祉施設】&#10;有形固定資産減価償却率"/>
        <xdr:cNvSpPr txBox="1"/>
      </xdr:nvSpPr>
      <xdr:spPr>
        <a:xfrm>
          <a:off x="3582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124477</xdr:rowOff>
    </xdr:from>
    <xdr:ext cx="405111" cy="259045"/>
    <xdr:sp macro="" textlink="">
      <xdr:nvSpPr>
        <xdr:cNvPr id="212" name="n_2mainValue【福祉施設】&#10;有形固定資産減価償却率"/>
        <xdr:cNvSpPr txBox="1"/>
      </xdr:nvSpPr>
      <xdr:spPr>
        <a:xfrm>
          <a:off x="2705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84472</xdr:rowOff>
    </xdr:from>
    <xdr:ext cx="405111" cy="259045"/>
    <xdr:sp macro="" textlink="">
      <xdr:nvSpPr>
        <xdr:cNvPr id="213" name="n_3mainValue【福祉施設】&#10;有形固定資産減価償却率"/>
        <xdr:cNvSpPr txBox="1"/>
      </xdr:nvSpPr>
      <xdr:spPr>
        <a:xfrm>
          <a:off x="1816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37" name="直線コネクタ 236"/>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8"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9" name="直線コネクタ 238"/>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0"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41" name="直線コネクタ 240"/>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42"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43" name="フローチャート: 判断 242"/>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44" name="フローチャート: 判断 243"/>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45" name="フローチャート: 判断 244"/>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46" name="フローチャート: 判断 245"/>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47" name="フローチャート: 判断 246"/>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165100</xdr:rowOff>
    </xdr:from>
    <xdr:to>
      <xdr:col>55</xdr:col>
      <xdr:colOff>50800</xdr:colOff>
      <xdr:row>85</xdr:row>
      <xdr:rowOff>95250</xdr:rowOff>
    </xdr:to>
    <xdr:sp macro="" textlink="">
      <xdr:nvSpPr>
        <xdr:cNvPr id="253" name="楕円 252"/>
        <xdr:cNvSpPr/>
      </xdr:nvSpPr>
      <xdr:spPr>
        <a:xfrm>
          <a:off x="10426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254"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167639</xdr:rowOff>
    </xdr:from>
    <xdr:to>
      <xdr:col>50</xdr:col>
      <xdr:colOff>165100</xdr:colOff>
      <xdr:row>85</xdr:row>
      <xdr:rowOff>97789</xdr:rowOff>
    </xdr:to>
    <xdr:sp macro="" textlink="">
      <xdr:nvSpPr>
        <xdr:cNvPr id="255" name="楕円 254"/>
        <xdr:cNvSpPr/>
      </xdr:nvSpPr>
      <xdr:spPr>
        <a:xfrm>
          <a:off x="9588500" y="145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44450</xdr:rowOff>
    </xdr:from>
    <xdr:to>
      <xdr:col>55</xdr:col>
      <xdr:colOff>0</xdr:colOff>
      <xdr:row>85</xdr:row>
      <xdr:rowOff>46989</xdr:rowOff>
    </xdr:to>
    <xdr:cxnSp macro="">
      <xdr:nvCxnSpPr>
        <xdr:cNvPr id="256" name="直線コネクタ 255"/>
        <xdr:cNvCxnSpPr/>
      </xdr:nvCxnSpPr>
      <xdr:spPr>
        <a:xfrm flipV="1">
          <a:off x="9639300" y="146177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1270</xdr:rowOff>
    </xdr:from>
    <xdr:to>
      <xdr:col>46</xdr:col>
      <xdr:colOff>38100</xdr:colOff>
      <xdr:row>85</xdr:row>
      <xdr:rowOff>102870</xdr:rowOff>
    </xdr:to>
    <xdr:sp macro="" textlink="">
      <xdr:nvSpPr>
        <xdr:cNvPr id="257" name="楕円 256"/>
        <xdr:cNvSpPr/>
      </xdr:nvSpPr>
      <xdr:spPr>
        <a:xfrm>
          <a:off x="869950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46989</xdr:rowOff>
    </xdr:from>
    <xdr:to>
      <xdr:col>50</xdr:col>
      <xdr:colOff>114300</xdr:colOff>
      <xdr:row>85</xdr:row>
      <xdr:rowOff>52070</xdr:rowOff>
    </xdr:to>
    <xdr:cxnSp macro="">
      <xdr:nvCxnSpPr>
        <xdr:cNvPr id="258" name="直線コネクタ 257"/>
        <xdr:cNvCxnSpPr/>
      </xdr:nvCxnSpPr>
      <xdr:spPr>
        <a:xfrm flipV="1">
          <a:off x="8750300" y="146202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3811</xdr:rowOff>
    </xdr:from>
    <xdr:to>
      <xdr:col>41</xdr:col>
      <xdr:colOff>101600</xdr:colOff>
      <xdr:row>85</xdr:row>
      <xdr:rowOff>105411</xdr:rowOff>
    </xdr:to>
    <xdr:sp macro="" textlink="">
      <xdr:nvSpPr>
        <xdr:cNvPr id="259" name="楕円 258"/>
        <xdr:cNvSpPr/>
      </xdr:nvSpPr>
      <xdr:spPr>
        <a:xfrm>
          <a:off x="7810500" y="145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52070</xdr:rowOff>
    </xdr:from>
    <xdr:to>
      <xdr:col>45</xdr:col>
      <xdr:colOff>177800</xdr:colOff>
      <xdr:row>85</xdr:row>
      <xdr:rowOff>54611</xdr:rowOff>
    </xdr:to>
    <xdr:cxnSp macro="">
      <xdr:nvCxnSpPr>
        <xdr:cNvPr id="260" name="直線コネクタ 259"/>
        <xdr:cNvCxnSpPr/>
      </xdr:nvCxnSpPr>
      <xdr:spPr>
        <a:xfrm flipV="1">
          <a:off x="7861300" y="146253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119397</xdr:rowOff>
    </xdr:from>
    <xdr:ext cx="469744" cy="259045"/>
    <xdr:sp macro="" textlink="">
      <xdr:nvSpPr>
        <xdr:cNvPr id="261" name="n_1aveValue【福祉施設】&#10;一人当たり面積"/>
        <xdr:cNvSpPr txBox="1"/>
      </xdr:nvSpPr>
      <xdr:spPr>
        <a:xfrm>
          <a:off x="93917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262" name="n_2aveValue【福祉施設】&#10;一人当たり面積"/>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105427</xdr:rowOff>
    </xdr:from>
    <xdr:ext cx="469744" cy="259045"/>
    <xdr:sp macro="" textlink="">
      <xdr:nvSpPr>
        <xdr:cNvPr id="263" name="n_3aveValue【福祉施設】&#10;一人当たり面積"/>
        <xdr:cNvSpPr txBox="1"/>
      </xdr:nvSpPr>
      <xdr:spPr>
        <a:xfrm>
          <a:off x="7626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64"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114316</xdr:rowOff>
    </xdr:from>
    <xdr:ext cx="469744" cy="259045"/>
    <xdr:sp macro="" textlink="">
      <xdr:nvSpPr>
        <xdr:cNvPr id="265" name="n_1mainValue【福祉施設】&#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119397</xdr:rowOff>
    </xdr:from>
    <xdr:ext cx="469744" cy="259045"/>
    <xdr:sp macro="" textlink="">
      <xdr:nvSpPr>
        <xdr:cNvPr id="266" name="n_2mainValue【福祉施設】&#10;一人当たり面積"/>
        <xdr:cNvSpPr txBox="1"/>
      </xdr:nvSpPr>
      <xdr:spPr>
        <a:xfrm>
          <a:off x="8515427"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121938</xdr:rowOff>
    </xdr:from>
    <xdr:ext cx="469744" cy="259045"/>
    <xdr:sp macro="" textlink="">
      <xdr:nvSpPr>
        <xdr:cNvPr id="267" name="n_3mainValue【福祉施設】&#10;一人当たり面積"/>
        <xdr:cNvSpPr txBox="1"/>
      </xdr:nvSpPr>
      <xdr:spPr>
        <a:xfrm>
          <a:off x="7626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8" name="テキスト ボックス 2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0" name="テキスト ボックス 27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8" name="テキスト ボックス 28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0" name="テキスト ボックス 28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92" name="直線コネクタ 291"/>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4" name="直線コネクタ 29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95"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96" name="直線コネクタ 295"/>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297" name="【市民会館】&#10;有形固定資産減価償却率平均値テキスト"/>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98" name="フローチャート: 判断 297"/>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99" name="フローチャート: 判断 298"/>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00" name="フローチャート: 判断 299"/>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01" name="フローチャート: 判断 300"/>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02" name="フローチャート: 判断 301"/>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170180</xdr:rowOff>
    </xdr:from>
    <xdr:to>
      <xdr:col>24</xdr:col>
      <xdr:colOff>114300</xdr:colOff>
      <xdr:row>108</xdr:row>
      <xdr:rowOff>100330</xdr:rowOff>
    </xdr:to>
    <xdr:sp macro="" textlink="">
      <xdr:nvSpPr>
        <xdr:cNvPr id="308" name="楕円 307"/>
        <xdr:cNvSpPr/>
      </xdr:nvSpPr>
      <xdr:spPr>
        <a:xfrm>
          <a:off x="4584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85107</xdr:rowOff>
    </xdr:from>
    <xdr:ext cx="405111" cy="259045"/>
    <xdr:sp macro="" textlink="">
      <xdr:nvSpPr>
        <xdr:cNvPr id="309" name="【市民会館】&#10;有形固定資産減価償却率該当値テキスト"/>
        <xdr:cNvSpPr txBox="1"/>
      </xdr:nvSpPr>
      <xdr:spPr>
        <a:xfrm>
          <a:off x="4673600" y="184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6350</xdr:rowOff>
    </xdr:from>
    <xdr:to>
      <xdr:col>20</xdr:col>
      <xdr:colOff>38100</xdr:colOff>
      <xdr:row>108</xdr:row>
      <xdr:rowOff>107950</xdr:rowOff>
    </xdr:to>
    <xdr:sp macro="" textlink="">
      <xdr:nvSpPr>
        <xdr:cNvPr id="310" name="楕円 309"/>
        <xdr:cNvSpPr/>
      </xdr:nvSpPr>
      <xdr:spPr>
        <a:xfrm>
          <a:off x="3746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49530</xdr:rowOff>
    </xdr:from>
    <xdr:to>
      <xdr:col>24</xdr:col>
      <xdr:colOff>63500</xdr:colOff>
      <xdr:row>108</xdr:row>
      <xdr:rowOff>57150</xdr:rowOff>
    </xdr:to>
    <xdr:cxnSp macro="">
      <xdr:nvCxnSpPr>
        <xdr:cNvPr id="311" name="直線コネクタ 310"/>
        <xdr:cNvCxnSpPr/>
      </xdr:nvCxnSpPr>
      <xdr:spPr>
        <a:xfrm flipV="1">
          <a:off x="3797300" y="18566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153036</xdr:rowOff>
    </xdr:from>
    <xdr:to>
      <xdr:col>15</xdr:col>
      <xdr:colOff>101600</xdr:colOff>
      <xdr:row>108</xdr:row>
      <xdr:rowOff>83186</xdr:rowOff>
    </xdr:to>
    <xdr:sp macro="" textlink="">
      <xdr:nvSpPr>
        <xdr:cNvPr id="312" name="楕円 311"/>
        <xdr:cNvSpPr/>
      </xdr:nvSpPr>
      <xdr:spPr>
        <a:xfrm>
          <a:off x="2857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32386</xdr:rowOff>
    </xdr:from>
    <xdr:to>
      <xdr:col>19</xdr:col>
      <xdr:colOff>177800</xdr:colOff>
      <xdr:row>108</xdr:row>
      <xdr:rowOff>57150</xdr:rowOff>
    </xdr:to>
    <xdr:cxnSp macro="">
      <xdr:nvCxnSpPr>
        <xdr:cNvPr id="313" name="直線コネクタ 312"/>
        <xdr:cNvCxnSpPr/>
      </xdr:nvCxnSpPr>
      <xdr:spPr>
        <a:xfrm>
          <a:off x="2908300" y="185489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124461</xdr:rowOff>
    </xdr:from>
    <xdr:to>
      <xdr:col>10</xdr:col>
      <xdr:colOff>165100</xdr:colOff>
      <xdr:row>108</xdr:row>
      <xdr:rowOff>54611</xdr:rowOff>
    </xdr:to>
    <xdr:sp macro="" textlink="">
      <xdr:nvSpPr>
        <xdr:cNvPr id="314" name="楕円 313"/>
        <xdr:cNvSpPr/>
      </xdr:nvSpPr>
      <xdr:spPr>
        <a:xfrm>
          <a:off x="1968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3811</xdr:rowOff>
    </xdr:from>
    <xdr:to>
      <xdr:col>15</xdr:col>
      <xdr:colOff>50800</xdr:colOff>
      <xdr:row>108</xdr:row>
      <xdr:rowOff>32386</xdr:rowOff>
    </xdr:to>
    <xdr:cxnSp macro="">
      <xdr:nvCxnSpPr>
        <xdr:cNvPr id="315" name="直線コネクタ 314"/>
        <xdr:cNvCxnSpPr/>
      </xdr:nvCxnSpPr>
      <xdr:spPr>
        <a:xfrm>
          <a:off x="2019300" y="185204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16"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17"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18"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19" name="n_4aveValue【市民会館】&#10;有形固定資産減価償却率"/>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99077</xdr:rowOff>
    </xdr:from>
    <xdr:ext cx="405111" cy="259045"/>
    <xdr:sp macro="" textlink="">
      <xdr:nvSpPr>
        <xdr:cNvPr id="320" name="n_1mainValue【市民会館】&#10;有形固定資産減価償却率"/>
        <xdr:cNvSpPr txBox="1"/>
      </xdr:nvSpPr>
      <xdr:spPr>
        <a:xfrm>
          <a:off x="3582044"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74313</xdr:rowOff>
    </xdr:from>
    <xdr:ext cx="405111" cy="259045"/>
    <xdr:sp macro="" textlink="">
      <xdr:nvSpPr>
        <xdr:cNvPr id="321" name="n_2mainValue【市民会館】&#10;有形固定資産減価償却率"/>
        <xdr:cNvSpPr txBox="1"/>
      </xdr:nvSpPr>
      <xdr:spPr>
        <a:xfrm>
          <a:off x="2705744"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45738</xdr:rowOff>
    </xdr:from>
    <xdr:ext cx="405111" cy="259045"/>
    <xdr:sp macro="" textlink="">
      <xdr:nvSpPr>
        <xdr:cNvPr id="322" name="n_3mainValue【市民会館】&#10;有形固定資産減価償却率"/>
        <xdr:cNvSpPr txBox="1"/>
      </xdr:nvSpPr>
      <xdr:spPr>
        <a:xfrm>
          <a:off x="18167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4" name="テキスト ボックス 33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6" name="テキスト ボックス 33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8" name="テキスト ボックス 33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0" name="テキスト ボックス 33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44" name="直線コネクタ 343"/>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45"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46" name="直線コネクタ 345"/>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47"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48" name="直線コネクタ 347"/>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349" name="【市民会館】&#10;一人当たり面積平均値テキスト"/>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50" name="フローチャート: 判断 349"/>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51" name="フローチャート: 判断 350"/>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52" name="フローチャート: 判断 351"/>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53" name="フローチャート: 判断 352"/>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54" name="フローチャート: 判断 353"/>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32258</xdr:rowOff>
    </xdr:from>
    <xdr:to>
      <xdr:col>55</xdr:col>
      <xdr:colOff>50800</xdr:colOff>
      <xdr:row>104</xdr:row>
      <xdr:rowOff>133858</xdr:rowOff>
    </xdr:to>
    <xdr:sp macro="" textlink="">
      <xdr:nvSpPr>
        <xdr:cNvPr id="360" name="楕円 359"/>
        <xdr:cNvSpPr/>
      </xdr:nvSpPr>
      <xdr:spPr>
        <a:xfrm>
          <a:off x="104267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55135</xdr:rowOff>
    </xdr:from>
    <xdr:ext cx="469744" cy="259045"/>
    <xdr:sp macro="" textlink="">
      <xdr:nvSpPr>
        <xdr:cNvPr id="361" name="【市民会館】&#10;一人当たり面積該当値テキスト"/>
        <xdr:cNvSpPr txBox="1"/>
      </xdr:nvSpPr>
      <xdr:spPr>
        <a:xfrm>
          <a:off x="10515600" y="1771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43687</xdr:rowOff>
    </xdr:from>
    <xdr:to>
      <xdr:col>50</xdr:col>
      <xdr:colOff>165100</xdr:colOff>
      <xdr:row>104</xdr:row>
      <xdr:rowOff>145287</xdr:rowOff>
    </xdr:to>
    <xdr:sp macro="" textlink="">
      <xdr:nvSpPr>
        <xdr:cNvPr id="362" name="楕円 361"/>
        <xdr:cNvSpPr/>
      </xdr:nvSpPr>
      <xdr:spPr>
        <a:xfrm>
          <a:off x="9588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83058</xdr:rowOff>
    </xdr:from>
    <xdr:to>
      <xdr:col>55</xdr:col>
      <xdr:colOff>0</xdr:colOff>
      <xdr:row>104</xdr:row>
      <xdr:rowOff>94487</xdr:rowOff>
    </xdr:to>
    <xdr:cxnSp macro="">
      <xdr:nvCxnSpPr>
        <xdr:cNvPr id="363" name="直線コネクタ 362"/>
        <xdr:cNvCxnSpPr/>
      </xdr:nvCxnSpPr>
      <xdr:spPr>
        <a:xfrm flipV="1">
          <a:off x="9639300" y="1791385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55118</xdr:rowOff>
    </xdr:from>
    <xdr:to>
      <xdr:col>46</xdr:col>
      <xdr:colOff>38100</xdr:colOff>
      <xdr:row>104</xdr:row>
      <xdr:rowOff>156718</xdr:rowOff>
    </xdr:to>
    <xdr:sp macro="" textlink="">
      <xdr:nvSpPr>
        <xdr:cNvPr id="364" name="楕円 363"/>
        <xdr:cNvSpPr/>
      </xdr:nvSpPr>
      <xdr:spPr>
        <a:xfrm>
          <a:off x="8699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94487</xdr:rowOff>
    </xdr:from>
    <xdr:to>
      <xdr:col>50</xdr:col>
      <xdr:colOff>114300</xdr:colOff>
      <xdr:row>104</xdr:row>
      <xdr:rowOff>105918</xdr:rowOff>
    </xdr:to>
    <xdr:cxnSp macro="">
      <xdr:nvCxnSpPr>
        <xdr:cNvPr id="365" name="直線コネクタ 364"/>
        <xdr:cNvCxnSpPr/>
      </xdr:nvCxnSpPr>
      <xdr:spPr>
        <a:xfrm flipV="1">
          <a:off x="8750300" y="179252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64263</xdr:rowOff>
    </xdr:from>
    <xdr:to>
      <xdr:col>41</xdr:col>
      <xdr:colOff>101600</xdr:colOff>
      <xdr:row>104</xdr:row>
      <xdr:rowOff>165863</xdr:rowOff>
    </xdr:to>
    <xdr:sp macro="" textlink="">
      <xdr:nvSpPr>
        <xdr:cNvPr id="366" name="楕円 365"/>
        <xdr:cNvSpPr/>
      </xdr:nvSpPr>
      <xdr:spPr>
        <a:xfrm>
          <a:off x="7810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105918</xdr:rowOff>
    </xdr:from>
    <xdr:to>
      <xdr:col>45</xdr:col>
      <xdr:colOff>177800</xdr:colOff>
      <xdr:row>104</xdr:row>
      <xdr:rowOff>115063</xdr:rowOff>
    </xdr:to>
    <xdr:cxnSp macro="">
      <xdr:nvCxnSpPr>
        <xdr:cNvPr id="367" name="直線コネクタ 366"/>
        <xdr:cNvCxnSpPr/>
      </xdr:nvCxnSpPr>
      <xdr:spPr>
        <a:xfrm flipV="1">
          <a:off x="7861300" y="1793671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368" name="n_1aveValue【市民会館】&#10;一人当たり面積"/>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369" name="n_2aveValue【市民会館】&#10;一人当たり面積"/>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370"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371" name="n_4aveValue【市民会館】&#10;一人当たり面積"/>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161814</xdr:rowOff>
    </xdr:from>
    <xdr:ext cx="469744" cy="259045"/>
    <xdr:sp macro="" textlink="">
      <xdr:nvSpPr>
        <xdr:cNvPr id="372" name="n_1mainValue【市民会館】&#10;一人当たり面積"/>
        <xdr:cNvSpPr txBox="1"/>
      </xdr:nvSpPr>
      <xdr:spPr>
        <a:xfrm>
          <a:off x="93917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1795</xdr:rowOff>
    </xdr:from>
    <xdr:ext cx="469744" cy="259045"/>
    <xdr:sp macro="" textlink="">
      <xdr:nvSpPr>
        <xdr:cNvPr id="373" name="n_2mainValue【市民会館】&#10;一人当たり面積"/>
        <xdr:cNvSpPr txBox="1"/>
      </xdr:nvSpPr>
      <xdr:spPr>
        <a:xfrm>
          <a:off x="8515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10940</xdr:rowOff>
    </xdr:from>
    <xdr:ext cx="469744" cy="259045"/>
    <xdr:sp macro="" textlink="">
      <xdr:nvSpPr>
        <xdr:cNvPr id="374" name="n_3mainValue【市民会館】&#10;一人当たり面積"/>
        <xdr:cNvSpPr txBox="1"/>
      </xdr:nvSpPr>
      <xdr:spPr>
        <a:xfrm>
          <a:off x="7626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2" name="正方形/長方形 4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3" name="正方形/長方形 4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4" name="正方形/長方形 4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5" name="正方形/長方形 4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6" name="正方形/長方形 4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7" name="正方形/長方形 4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8" name="正方形/長方形 4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9" name="正方形/長方形 4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0" name="正方形/長方形 4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1" name="テキスト ボックス 4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2" name="直線コネクタ 4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3" name="テキスト ボックス 4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4" name="直線コネクタ 4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5" name="テキスト ボックス 43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6" name="直線コネクタ 4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7" name="テキスト ボックス 4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8" name="直線コネクタ 4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9" name="テキスト ボックス 4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0" name="直線コネクタ 4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1" name="テキスト ボックス 4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2" name="直線コネクタ 4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3" name="テキスト ボックス 4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4" name="直線コネクタ 4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5" name="テキスト ボックス 44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448" name="直線コネクタ 447"/>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449"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450" name="直線コネクタ 449"/>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451"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452" name="直線コネクタ 451"/>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453" name="【庁舎】&#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454" name="フローチャート: 判断 453"/>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455" name="フローチャート: 判断 454"/>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56" name="フローチャート: 判断 455"/>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457" name="フローチャート: 判断 456"/>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458" name="フローチャート: 判断 457"/>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89081</xdr:rowOff>
    </xdr:from>
    <xdr:to>
      <xdr:col>85</xdr:col>
      <xdr:colOff>177800</xdr:colOff>
      <xdr:row>109</xdr:row>
      <xdr:rowOff>19231</xdr:rowOff>
    </xdr:to>
    <xdr:sp macro="" textlink="">
      <xdr:nvSpPr>
        <xdr:cNvPr id="464" name="楕円 463"/>
        <xdr:cNvSpPr/>
      </xdr:nvSpPr>
      <xdr:spPr>
        <a:xfrm>
          <a:off x="162687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4008</xdr:rowOff>
    </xdr:from>
    <xdr:ext cx="405111" cy="259045"/>
    <xdr:sp macro="" textlink="">
      <xdr:nvSpPr>
        <xdr:cNvPr id="465" name="【庁舎】&#10;有形固定資産減価償却率該当値テキスト"/>
        <xdr:cNvSpPr txBox="1"/>
      </xdr:nvSpPr>
      <xdr:spPr>
        <a:xfrm>
          <a:off x="16357600" y="1852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466" name="楕円 465"/>
        <xdr:cNvSpPr/>
      </xdr:nvSpPr>
      <xdr:spPr>
        <a:xfrm>
          <a:off x="1543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108857</xdr:rowOff>
    </xdr:from>
    <xdr:to>
      <xdr:col>85</xdr:col>
      <xdr:colOff>127000</xdr:colOff>
      <xdr:row>108</xdr:row>
      <xdr:rowOff>139881</xdr:rowOff>
    </xdr:to>
    <xdr:cxnSp macro="">
      <xdr:nvCxnSpPr>
        <xdr:cNvPr id="467" name="直線コネクタ 466"/>
        <xdr:cNvCxnSpPr/>
      </xdr:nvCxnSpPr>
      <xdr:spPr>
        <a:xfrm>
          <a:off x="15481300" y="186254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468" name="楕円 467"/>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108857</xdr:rowOff>
    </xdr:to>
    <xdr:cxnSp macro="">
      <xdr:nvCxnSpPr>
        <xdr:cNvPr id="469" name="直線コネクタ 468"/>
        <xdr:cNvCxnSpPr/>
      </xdr:nvCxnSpPr>
      <xdr:spPr>
        <a:xfrm>
          <a:off x="14592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470" name="楕円 469"/>
        <xdr:cNvSpPr/>
      </xdr:nvSpPr>
      <xdr:spPr>
        <a:xfrm>
          <a:off x="1365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43543</xdr:rowOff>
    </xdr:from>
    <xdr:to>
      <xdr:col>76</xdr:col>
      <xdr:colOff>114300</xdr:colOff>
      <xdr:row>108</xdr:row>
      <xdr:rowOff>76200</xdr:rowOff>
    </xdr:to>
    <xdr:cxnSp macro="">
      <xdr:nvCxnSpPr>
        <xdr:cNvPr id="471" name="直線コネクタ 470"/>
        <xdr:cNvCxnSpPr/>
      </xdr:nvCxnSpPr>
      <xdr:spPr>
        <a:xfrm>
          <a:off x="13703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472" name="n_1aveValue【庁舎】&#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73"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474"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475"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476" name="n_1mainValue【庁舎】&#10;有形固定資産減価償却率"/>
        <xdr:cNvSpPr txBox="1"/>
      </xdr:nvSpPr>
      <xdr:spPr>
        <a:xfrm>
          <a:off x="15266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477" name="n_2mainValue【庁舎】&#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478" name="n_3mainValue【庁舎】&#10;有形固定資産減価償却率"/>
        <xdr:cNvSpPr txBox="1"/>
      </xdr:nvSpPr>
      <xdr:spPr>
        <a:xfrm>
          <a:off x="13500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9" name="正方形/長方形 4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0" name="正方形/長方形 4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1" name="正方形/長方形 4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2" name="正方形/長方形 4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3" name="正方形/長方形 4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4" name="正方形/長方形 4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5" name="正方形/長方形 4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6" name="正方形/長方形 4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7" name="テキスト ボックス 4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8" name="直線コネクタ 4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9" name="直線コネクタ 4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0" name="テキスト ボックス 4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1" name="直線コネクタ 4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2" name="テキスト ボックス 4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3" name="直線コネクタ 4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4" name="テキスト ボックス 4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5" name="直線コネクタ 4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6" name="テキスト ボックス 4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7" name="直線コネクタ 4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8" name="テキスト ボックス 4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9" name="直線コネクタ 4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0" name="テキスト ボックス 4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504" name="直線コネクタ 503"/>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505"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506" name="直線コネクタ 505"/>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507"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508" name="直線コネクタ 507"/>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509"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510" name="フローチャート: 判断 509"/>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511" name="フローチャート: 判断 510"/>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512" name="フローチャート: 判断 511"/>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513" name="フローチャート: 判断 512"/>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514" name="フローチャート: 判断 513"/>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5" name="テキスト ボックス 5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6" name="テキスト ボックス 5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7" name="テキスト ボックス 5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8" name="テキスト ボックス 5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9" name="テキスト ボックス 5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126637</xdr:rowOff>
    </xdr:from>
    <xdr:to>
      <xdr:col>116</xdr:col>
      <xdr:colOff>114300</xdr:colOff>
      <xdr:row>107</xdr:row>
      <xdr:rowOff>56787</xdr:rowOff>
    </xdr:to>
    <xdr:sp macro="" textlink="">
      <xdr:nvSpPr>
        <xdr:cNvPr id="520" name="楕円 519"/>
        <xdr:cNvSpPr/>
      </xdr:nvSpPr>
      <xdr:spPr>
        <a:xfrm>
          <a:off x="22110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105064</xdr:rowOff>
    </xdr:from>
    <xdr:ext cx="469744" cy="259045"/>
    <xdr:sp macro="" textlink="">
      <xdr:nvSpPr>
        <xdr:cNvPr id="521" name="【庁舎】&#10;一人当たり面積該当値テキスト"/>
        <xdr:cNvSpPr txBox="1"/>
      </xdr:nvSpPr>
      <xdr:spPr>
        <a:xfrm>
          <a:off x="22199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131536</xdr:rowOff>
    </xdr:from>
    <xdr:to>
      <xdr:col>112</xdr:col>
      <xdr:colOff>38100</xdr:colOff>
      <xdr:row>107</xdr:row>
      <xdr:rowOff>61686</xdr:rowOff>
    </xdr:to>
    <xdr:sp macro="" textlink="">
      <xdr:nvSpPr>
        <xdr:cNvPr id="522" name="楕円 521"/>
        <xdr:cNvSpPr/>
      </xdr:nvSpPr>
      <xdr:spPr>
        <a:xfrm>
          <a:off x="2127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xdr:rowOff>
    </xdr:from>
    <xdr:to>
      <xdr:col>116</xdr:col>
      <xdr:colOff>63500</xdr:colOff>
      <xdr:row>107</xdr:row>
      <xdr:rowOff>10886</xdr:rowOff>
    </xdr:to>
    <xdr:cxnSp macro="">
      <xdr:nvCxnSpPr>
        <xdr:cNvPr id="523" name="直線コネクタ 522"/>
        <xdr:cNvCxnSpPr/>
      </xdr:nvCxnSpPr>
      <xdr:spPr>
        <a:xfrm flipV="1">
          <a:off x="21323300" y="1835113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138068</xdr:rowOff>
    </xdr:from>
    <xdr:to>
      <xdr:col>107</xdr:col>
      <xdr:colOff>101600</xdr:colOff>
      <xdr:row>107</xdr:row>
      <xdr:rowOff>68218</xdr:rowOff>
    </xdr:to>
    <xdr:sp macro="" textlink="">
      <xdr:nvSpPr>
        <xdr:cNvPr id="524" name="楕円 523"/>
        <xdr:cNvSpPr/>
      </xdr:nvSpPr>
      <xdr:spPr>
        <a:xfrm>
          <a:off x="2038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10886</xdr:rowOff>
    </xdr:from>
    <xdr:to>
      <xdr:col>111</xdr:col>
      <xdr:colOff>177800</xdr:colOff>
      <xdr:row>107</xdr:row>
      <xdr:rowOff>17418</xdr:rowOff>
    </xdr:to>
    <xdr:cxnSp macro="">
      <xdr:nvCxnSpPr>
        <xdr:cNvPr id="525" name="直線コネクタ 524"/>
        <xdr:cNvCxnSpPr/>
      </xdr:nvCxnSpPr>
      <xdr:spPr>
        <a:xfrm flipV="1">
          <a:off x="20434300" y="1835603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526" name="楕円 525"/>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17418</xdr:rowOff>
    </xdr:from>
    <xdr:to>
      <xdr:col>107</xdr:col>
      <xdr:colOff>50800</xdr:colOff>
      <xdr:row>107</xdr:row>
      <xdr:rowOff>22316</xdr:rowOff>
    </xdr:to>
    <xdr:cxnSp macro="">
      <xdr:nvCxnSpPr>
        <xdr:cNvPr id="527" name="直線コネクタ 526"/>
        <xdr:cNvCxnSpPr/>
      </xdr:nvCxnSpPr>
      <xdr:spPr>
        <a:xfrm flipV="1">
          <a:off x="19545300" y="1836256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528"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529"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530"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531"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52813</xdr:rowOff>
    </xdr:from>
    <xdr:ext cx="469744" cy="259045"/>
    <xdr:sp macro="" textlink="">
      <xdr:nvSpPr>
        <xdr:cNvPr id="532" name="n_1mainValue【庁舎】&#10;一人当たり面積"/>
        <xdr:cNvSpPr txBox="1"/>
      </xdr:nvSpPr>
      <xdr:spPr>
        <a:xfrm>
          <a:off x="210757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59345</xdr:rowOff>
    </xdr:from>
    <xdr:ext cx="469744" cy="259045"/>
    <xdr:sp macro="" textlink="">
      <xdr:nvSpPr>
        <xdr:cNvPr id="533" name="n_2mainValue【庁舎】&#10;一人当たり面積"/>
        <xdr:cNvSpPr txBox="1"/>
      </xdr:nvSpPr>
      <xdr:spPr>
        <a:xfrm>
          <a:off x="20199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534" name="n_3main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施設類型別ストック情報分析表①と同様施設全体を見ると、北海道、類似団体を一部下回るものがあるが、大部分は平均を上回っている状況である。</a:t>
          </a:r>
          <a:endParaRPr lang="ja-JP" altLang="ja-JP" sz="1200">
            <a:effectLst/>
            <a:latin typeface="BIZ UDPゴシック" panose="020B0400000000000000" pitchFamily="50" charset="-128"/>
            <a:ea typeface="BIZ UDPゴシック" panose="020B0400000000000000" pitchFamily="50" charset="-128"/>
          </a:endParaRPr>
        </a:p>
        <a:p>
          <a:r>
            <a:rPr kumimoji="1" lang="ja-JP" altLang="ja-JP" sz="1200">
              <a:solidFill>
                <a:schemeClr val="dk1"/>
              </a:solidFill>
              <a:effectLst/>
              <a:latin typeface="BIZ UDPゴシック" panose="020B0400000000000000" pitchFamily="50" charset="-128"/>
              <a:ea typeface="BIZ UDPゴシック" panose="020B0400000000000000" pitchFamily="50" charset="-128"/>
              <a:cs typeface="+mn-cs"/>
            </a:rPr>
            <a:t>いずれも過去に建設された施設の老朽化が進んでいるのが主な要因であり、公共施設総合管理計画に基づき、計画的な除却や施設の建替えや統廃合等も含め適切に進めていく。</a:t>
          </a:r>
          <a:endParaRPr lang="ja-JP" altLang="ja-JP" sz="1200">
            <a:effectLst/>
            <a:latin typeface="BIZ UDPゴシック" panose="020B0400000000000000" pitchFamily="50" charset="-128"/>
            <a:ea typeface="BIZ UDPゴシック" panose="020B0400000000000000"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15,840
15,707
422.86
11,845,126
11,600,273
229,633
6,036,805
9,623,670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道内市町村平均より上回っているが、類似団体平均を下回る水準となっている。平成2</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月に策定した「第２期当別町財政運営計画（～H</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）」に基づき、退職者不補充による人件費抑制や、事務事業の見直しにより歳出を削減する一方、収納体制の強化、使用料・手数料の見直しによる歳入確保に努めてきた。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月に策定した「財政運営方針（</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更なる財政の健全化を図る。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145521</xdr:rowOff>
    </xdr:from>
    <xdr:to>
      <xdr:col>23</xdr:col>
      <xdr:colOff>133350</xdr:colOff>
      <xdr:row>43</xdr:row>
      <xdr:rowOff>155575</xdr:rowOff>
    </xdr:to>
    <xdr:cxnSp macro="">
      <xdr:nvCxnSpPr>
        <xdr:cNvPr id="72" name="直線コネクタ 71"/>
        <xdr:cNvCxnSpPr/>
      </xdr:nvCxnSpPr>
      <xdr:spPr>
        <a:xfrm flipV="1">
          <a:off x="4114800" y="751787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165629</xdr:rowOff>
    </xdr:to>
    <xdr:cxnSp macro="">
      <xdr:nvCxnSpPr>
        <xdr:cNvPr id="75" name="直線コネクタ 74"/>
        <xdr:cNvCxnSpPr/>
      </xdr:nvCxnSpPr>
      <xdr:spPr>
        <a:xfrm flipV="1">
          <a:off x="3225800" y="75279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165629</xdr:rowOff>
    </xdr:from>
    <xdr:to>
      <xdr:col>15</xdr:col>
      <xdr:colOff>82550</xdr:colOff>
      <xdr:row>44</xdr:row>
      <xdr:rowOff>4233</xdr:rowOff>
    </xdr:to>
    <xdr:cxnSp macro="">
      <xdr:nvCxnSpPr>
        <xdr:cNvPr id="78" name="直線コネクタ 77"/>
        <xdr:cNvCxnSpPr/>
      </xdr:nvCxnSpPr>
      <xdr:spPr>
        <a:xfrm flipV="1">
          <a:off x="2336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44</xdr:row>
      <xdr:rowOff>4233</xdr:rowOff>
    </xdr:to>
    <xdr:cxnSp macro="">
      <xdr:nvCxnSpPr>
        <xdr:cNvPr id="81" name="直線コネクタ 80"/>
        <xdr:cNvCxnSpPr/>
      </xdr:nvCxnSpPr>
      <xdr:spPr>
        <a:xfrm>
          <a:off x="1447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3" name="楕円 9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4" name="テキスト ボックス 9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114829</xdr:rowOff>
    </xdr:from>
    <xdr:to>
      <xdr:col>15</xdr:col>
      <xdr:colOff>133350</xdr:colOff>
      <xdr:row>44</xdr:row>
      <xdr:rowOff>44979</xdr:rowOff>
    </xdr:to>
    <xdr:sp macro="" textlink="">
      <xdr:nvSpPr>
        <xdr:cNvPr id="95" name="楕円 94"/>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29756</xdr:rowOff>
    </xdr:from>
    <xdr:ext cx="762000" cy="259045"/>
    <xdr:sp macro="" textlink="">
      <xdr:nvSpPr>
        <xdr:cNvPr id="96" name="テキスト ボックス 95"/>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7" name="楕円 96"/>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8" name="テキスト ボックス 97"/>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114829</xdr:rowOff>
    </xdr:from>
    <xdr:to>
      <xdr:col>7</xdr:col>
      <xdr:colOff>31750</xdr:colOff>
      <xdr:row>44</xdr:row>
      <xdr:rowOff>44979</xdr:rowOff>
    </xdr:to>
    <xdr:sp macro="" textlink="">
      <xdr:nvSpPr>
        <xdr:cNvPr id="99" name="楕円 98"/>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29756</xdr:rowOff>
    </xdr:from>
    <xdr:ext cx="762000" cy="259045"/>
    <xdr:sp macro="" textlink="">
      <xdr:nvSpPr>
        <xdr:cNvPr id="100" name="テキスト ボックス 99"/>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道内市町村平均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類似団体平均を上回っている。高比率の要因である公債費償還額については、平成19年度をピークに緩やかではあるが減少を続けており、今後も公債費の縮減を図り、比率の低下に努める。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56606</xdr:rowOff>
    </xdr:from>
    <xdr:to>
      <xdr:col>23</xdr:col>
      <xdr:colOff>133350</xdr:colOff>
      <xdr:row>64</xdr:row>
      <xdr:rowOff>156573</xdr:rowOff>
    </xdr:to>
    <xdr:cxnSp macro="">
      <xdr:nvCxnSpPr>
        <xdr:cNvPr id="137" name="直線コネクタ 136"/>
        <xdr:cNvCxnSpPr/>
      </xdr:nvCxnSpPr>
      <xdr:spPr>
        <a:xfrm>
          <a:off x="4114800" y="11029406"/>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46265</xdr:rowOff>
    </xdr:from>
    <xdr:to>
      <xdr:col>19</xdr:col>
      <xdr:colOff>133350</xdr:colOff>
      <xdr:row>64</xdr:row>
      <xdr:rowOff>56606</xdr:rowOff>
    </xdr:to>
    <xdr:cxnSp macro="">
      <xdr:nvCxnSpPr>
        <xdr:cNvPr id="140" name="直線コネクタ 139"/>
        <xdr:cNvCxnSpPr/>
      </xdr:nvCxnSpPr>
      <xdr:spPr>
        <a:xfrm>
          <a:off x="3225800" y="110190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1451</xdr:rowOff>
    </xdr:from>
    <xdr:to>
      <xdr:col>15</xdr:col>
      <xdr:colOff>82550</xdr:colOff>
      <xdr:row>64</xdr:row>
      <xdr:rowOff>46265</xdr:rowOff>
    </xdr:to>
    <xdr:cxnSp macro="">
      <xdr:nvCxnSpPr>
        <xdr:cNvPr id="143" name="直線コネクタ 142"/>
        <xdr:cNvCxnSpPr/>
      </xdr:nvCxnSpPr>
      <xdr:spPr>
        <a:xfrm>
          <a:off x="2336800" y="10974251"/>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155666</xdr:rowOff>
    </xdr:from>
    <xdr:to>
      <xdr:col>11</xdr:col>
      <xdr:colOff>31750</xdr:colOff>
      <xdr:row>64</xdr:row>
      <xdr:rowOff>1451</xdr:rowOff>
    </xdr:to>
    <xdr:cxnSp macro="">
      <xdr:nvCxnSpPr>
        <xdr:cNvPr id="146" name="直線コネクタ 145"/>
        <xdr:cNvCxnSpPr/>
      </xdr:nvCxnSpPr>
      <xdr:spPr>
        <a:xfrm>
          <a:off x="1447800" y="1095701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105773</xdr:rowOff>
    </xdr:from>
    <xdr:to>
      <xdr:col>23</xdr:col>
      <xdr:colOff>184150</xdr:colOff>
      <xdr:row>65</xdr:row>
      <xdr:rowOff>35923</xdr:rowOff>
    </xdr:to>
    <xdr:sp macro="" textlink="">
      <xdr:nvSpPr>
        <xdr:cNvPr id="156" name="楕円 155"/>
        <xdr:cNvSpPr/>
      </xdr:nvSpPr>
      <xdr:spPr>
        <a:xfrm>
          <a:off x="4902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77850</xdr:rowOff>
    </xdr:from>
    <xdr:ext cx="762000" cy="259045"/>
    <xdr:sp macro="" textlink="">
      <xdr:nvSpPr>
        <xdr:cNvPr id="157" name="財政構造の弾力性該当値テキスト"/>
        <xdr:cNvSpPr txBox="1"/>
      </xdr:nvSpPr>
      <xdr:spPr>
        <a:xfrm>
          <a:off x="5041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5806</xdr:rowOff>
    </xdr:from>
    <xdr:to>
      <xdr:col>19</xdr:col>
      <xdr:colOff>184150</xdr:colOff>
      <xdr:row>64</xdr:row>
      <xdr:rowOff>107406</xdr:rowOff>
    </xdr:to>
    <xdr:sp macro="" textlink="">
      <xdr:nvSpPr>
        <xdr:cNvPr id="158" name="楕円 157"/>
        <xdr:cNvSpPr/>
      </xdr:nvSpPr>
      <xdr:spPr>
        <a:xfrm>
          <a:off x="4064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92183</xdr:rowOff>
    </xdr:from>
    <xdr:ext cx="736600" cy="259045"/>
    <xdr:sp macro="" textlink="">
      <xdr:nvSpPr>
        <xdr:cNvPr id="159" name="テキスト ボックス 158"/>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166915</xdr:rowOff>
    </xdr:from>
    <xdr:to>
      <xdr:col>15</xdr:col>
      <xdr:colOff>133350</xdr:colOff>
      <xdr:row>64</xdr:row>
      <xdr:rowOff>97065</xdr:rowOff>
    </xdr:to>
    <xdr:sp macro="" textlink="">
      <xdr:nvSpPr>
        <xdr:cNvPr id="160" name="楕円 159"/>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81842</xdr:rowOff>
    </xdr:from>
    <xdr:ext cx="762000" cy="259045"/>
    <xdr:sp macro="" textlink="">
      <xdr:nvSpPr>
        <xdr:cNvPr id="161" name="テキスト ボックス 160"/>
        <xdr:cNvSpPr txBox="1"/>
      </xdr:nvSpPr>
      <xdr:spPr>
        <a:xfrm>
          <a:off x="2844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122101</xdr:rowOff>
    </xdr:from>
    <xdr:to>
      <xdr:col>11</xdr:col>
      <xdr:colOff>82550</xdr:colOff>
      <xdr:row>64</xdr:row>
      <xdr:rowOff>52251</xdr:rowOff>
    </xdr:to>
    <xdr:sp macro="" textlink="">
      <xdr:nvSpPr>
        <xdr:cNvPr id="162" name="楕円 161"/>
        <xdr:cNvSpPr/>
      </xdr:nvSpPr>
      <xdr:spPr>
        <a:xfrm>
          <a:off x="2286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37028</xdr:rowOff>
    </xdr:from>
    <xdr:ext cx="762000" cy="259045"/>
    <xdr:sp macro="" textlink="">
      <xdr:nvSpPr>
        <xdr:cNvPr id="163" name="テキスト ボックス 162"/>
        <xdr:cNvSpPr txBox="1"/>
      </xdr:nvSpPr>
      <xdr:spPr>
        <a:xfrm>
          <a:off x="1955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104866</xdr:rowOff>
    </xdr:from>
    <xdr:to>
      <xdr:col>7</xdr:col>
      <xdr:colOff>31750</xdr:colOff>
      <xdr:row>64</xdr:row>
      <xdr:rowOff>35016</xdr:rowOff>
    </xdr:to>
    <xdr:sp macro="" textlink="">
      <xdr:nvSpPr>
        <xdr:cNvPr id="164" name="楕円 163"/>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19793</xdr:rowOff>
    </xdr:from>
    <xdr:ext cx="762000" cy="259045"/>
    <xdr:sp macro="" textlink="">
      <xdr:nvSpPr>
        <xdr:cNvPr id="165" name="テキスト ボックス 164"/>
        <xdr:cNvSpPr txBox="1"/>
      </xdr:nvSpPr>
      <xdr:spPr>
        <a:xfrm>
          <a:off x="1066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道内市町村</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及び類似団体平均よりも上回っている。主な要因は維持補修費であり、事務事業の見直し等による行政コストの削減に努める。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129572</xdr:rowOff>
    </xdr:from>
    <xdr:to>
      <xdr:col>23</xdr:col>
      <xdr:colOff>133350</xdr:colOff>
      <xdr:row>85</xdr:row>
      <xdr:rowOff>27068</xdr:rowOff>
    </xdr:to>
    <xdr:cxnSp macro="">
      <xdr:nvCxnSpPr>
        <xdr:cNvPr id="200" name="直線コネクタ 199"/>
        <xdr:cNvCxnSpPr/>
      </xdr:nvCxnSpPr>
      <xdr:spPr>
        <a:xfrm>
          <a:off x="4114800" y="14531372"/>
          <a:ext cx="8382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34274</xdr:rowOff>
    </xdr:from>
    <xdr:to>
      <xdr:col>19</xdr:col>
      <xdr:colOff>133350</xdr:colOff>
      <xdr:row>84</xdr:row>
      <xdr:rowOff>129572</xdr:rowOff>
    </xdr:to>
    <xdr:cxnSp macro="">
      <xdr:nvCxnSpPr>
        <xdr:cNvPr id="203" name="直線コネクタ 202"/>
        <xdr:cNvCxnSpPr/>
      </xdr:nvCxnSpPr>
      <xdr:spPr>
        <a:xfrm>
          <a:off x="3225800" y="14436074"/>
          <a:ext cx="889000" cy="9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14520</xdr:rowOff>
    </xdr:from>
    <xdr:to>
      <xdr:col>15</xdr:col>
      <xdr:colOff>82550</xdr:colOff>
      <xdr:row>84</xdr:row>
      <xdr:rowOff>34274</xdr:rowOff>
    </xdr:to>
    <xdr:cxnSp macro="">
      <xdr:nvCxnSpPr>
        <xdr:cNvPr id="206" name="直線コネクタ 205"/>
        <xdr:cNvCxnSpPr/>
      </xdr:nvCxnSpPr>
      <xdr:spPr>
        <a:xfrm>
          <a:off x="2336800" y="14416320"/>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121614</xdr:rowOff>
    </xdr:from>
    <xdr:to>
      <xdr:col>11</xdr:col>
      <xdr:colOff>31750</xdr:colOff>
      <xdr:row>84</xdr:row>
      <xdr:rowOff>14520</xdr:rowOff>
    </xdr:to>
    <xdr:cxnSp macro="">
      <xdr:nvCxnSpPr>
        <xdr:cNvPr id="209" name="直線コネクタ 208"/>
        <xdr:cNvCxnSpPr/>
      </xdr:nvCxnSpPr>
      <xdr:spPr>
        <a:xfrm>
          <a:off x="1447800" y="14351964"/>
          <a:ext cx="889000" cy="6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147718</xdr:rowOff>
    </xdr:from>
    <xdr:to>
      <xdr:col>23</xdr:col>
      <xdr:colOff>184150</xdr:colOff>
      <xdr:row>85</xdr:row>
      <xdr:rowOff>77868</xdr:rowOff>
    </xdr:to>
    <xdr:sp macro="" textlink="">
      <xdr:nvSpPr>
        <xdr:cNvPr id="219" name="楕円 218"/>
        <xdr:cNvSpPr/>
      </xdr:nvSpPr>
      <xdr:spPr>
        <a:xfrm>
          <a:off x="4902200" y="145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119795</xdr:rowOff>
    </xdr:from>
    <xdr:ext cx="762000" cy="259045"/>
    <xdr:sp macro="" textlink="">
      <xdr:nvSpPr>
        <xdr:cNvPr id="220" name="人件費・物件費等の状況該当値テキスト"/>
        <xdr:cNvSpPr txBox="1"/>
      </xdr:nvSpPr>
      <xdr:spPr>
        <a:xfrm>
          <a:off x="5041900" y="1452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78772</xdr:rowOff>
    </xdr:from>
    <xdr:to>
      <xdr:col>19</xdr:col>
      <xdr:colOff>184150</xdr:colOff>
      <xdr:row>85</xdr:row>
      <xdr:rowOff>8922</xdr:rowOff>
    </xdr:to>
    <xdr:sp macro="" textlink="">
      <xdr:nvSpPr>
        <xdr:cNvPr id="221" name="楕円 220"/>
        <xdr:cNvSpPr/>
      </xdr:nvSpPr>
      <xdr:spPr>
        <a:xfrm>
          <a:off x="4064000" y="144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165149</xdr:rowOff>
    </xdr:from>
    <xdr:ext cx="736600" cy="259045"/>
    <xdr:sp macro="" textlink="">
      <xdr:nvSpPr>
        <xdr:cNvPr id="222" name="テキスト ボックス 221"/>
        <xdr:cNvSpPr txBox="1"/>
      </xdr:nvSpPr>
      <xdr:spPr>
        <a:xfrm>
          <a:off x="3733800" y="1456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154924</xdr:rowOff>
    </xdr:from>
    <xdr:to>
      <xdr:col>15</xdr:col>
      <xdr:colOff>133350</xdr:colOff>
      <xdr:row>84</xdr:row>
      <xdr:rowOff>85074</xdr:rowOff>
    </xdr:to>
    <xdr:sp macro="" textlink="">
      <xdr:nvSpPr>
        <xdr:cNvPr id="223" name="楕円 222"/>
        <xdr:cNvSpPr/>
      </xdr:nvSpPr>
      <xdr:spPr>
        <a:xfrm>
          <a:off x="3175000" y="143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69851</xdr:rowOff>
    </xdr:from>
    <xdr:ext cx="762000" cy="259045"/>
    <xdr:sp macro="" textlink="">
      <xdr:nvSpPr>
        <xdr:cNvPr id="224" name="テキスト ボックス 223"/>
        <xdr:cNvSpPr txBox="1"/>
      </xdr:nvSpPr>
      <xdr:spPr>
        <a:xfrm>
          <a:off x="2844800" y="144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135170</xdr:rowOff>
    </xdr:from>
    <xdr:to>
      <xdr:col>11</xdr:col>
      <xdr:colOff>82550</xdr:colOff>
      <xdr:row>84</xdr:row>
      <xdr:rowOff>65320</xdr:rowOff>
    </xdr:to>
    <xdr:sp macro="" textlink="">
      <xdr:nvSpPr>
        <xdr:cNvPr id="225" name="楕円 224"/>
        <xdr:cNvSpPr/>
      </xdr:nvSpPr>
      <xdr:spPr>
        <a:xfrm>
          <a:off x="2286000" y="143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50097</xdr:rowOff>
    </xdr:from>
    <xdr:ext cx="762000" cy="259045"/>
    <xdr:sp macro="" textlink="">
      <xdr:nvSpPr>
        <xdr:cNvPr id="226" name="テキスト ボックス 225"/>
        <xdr:cNvSpPr txBox="1"/>
      </xdr:nvSpPr>
      <xdr:spPr>
        <a:xfrm>
          <a:off x="1955800" y="144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70814</xdr:rowOff>
    </xdr:from>
    <xdr:to>
      <xdr:col>7</xdr:col>
      <xdr:colOff>31750</xdr:colOff>
      <xdr:row>84</xdr:row>
      <xdr:rowOff>964</xdr:rowOff>
    </xdr:to>
    <xdr:sp macro="" textlink="">
      <xdr:nvSpPr>
        <xdr:cNvPr id="227" name="楕円 226"/>
        <xdr:cNvSpPr/>
      </xdr:nvSpPr>
      <xdr:spPr>
        <a:xfrm>
          <a:off x="1397000" y="1430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157191</xdr:rowOff>
    </xdr:from>
    <xdr:ext cx="762000" cy="259045"/>
    <xdr:sp macro="" textlink="">
      <xdr:nvSpPr>
        <xdr:cNvPr id="228" name="テキスト ボックス 227"/>
        <xdr:cNvSpPr txBox="1"/>
      </xdr:nvSpPr>
      <xdr:spPr>
        <a:xfrm>
          <a:off x="1066800" y="143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道内市町村平均及び類似団体平均と同水準であり、引き続き、総人件費の適正化に努める。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162454</xdr:rowOff>
    </xdr:to>
    <xdr:cxnSp macro="">
      <xdr:nvCxnSpPr>
        <xdr:cNvPr id="266" name="直線コネクタ 265"/>
        <xdr:cNvCxnSpPr/>
      </xdr:nvCxnSpPr>
      <xdr:spPr>
        <a:xfrm flipV="1">
          <a:off x="16179800" y="14685434"/>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162454</xdr:rowOff>
    </xdr:to>
    <xdr:cxnSp macro="">
      <xdr:nvCxnSpPr>
        <xdr:cNvPr id="269" name="直線コネクタ 268"/>
        <xdr:cNvCxnSpPr/>
      </xdr:nvCxnSpPr>
      <xdr:spPr>
        <a:xfrm>
          <a:off x="15290800" y="147256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162454</xdr:rowOff>
    </xdr:to>
    <xdr:cxnSp macro="">
      <xdr:nvCxnSpPr>
        <xdr:cNvPr id="272" name="直線コネクタ 271"/>
        <xdr:cNvCxnSpPr/>
      </xdr:nvCxnSpPr>
      <xdr:spPr>
        <a:xfrm flipV="1">
          <a:off x="14401800" y="147256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162454</xdr:rowOff>
    </xdr:to>
    <xdr:cxnSp macro="">
      <xdr:nvCxnSpPr>
        <xdr:cNvPr id="275" name="直線コネクタ 274"/>
        <xdr:cNvCxnSpPr/>
      </xdr:nvCxnSpPr>
      <xdr:spPr>
        <a:xfrm>
          <a:off x="13512800" y="14564784"/>
          <a:ext cx="8890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85" name="楕円 284"/>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6"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111654</xdr:rowOff>
    </xdr:from>
    <xdr:to>
      <xdr:col>77</xdr:col>
      <xdr:colOff>95250</xdr:colOff>
      <xdr:row>86</xdr:row>
      <xdr:rowOff>41804</xdr:rowOff>
    </xdr:to>
    <xdr:sp macro="" textlink="">
      <xdr:nvSpPr>
        <xdr:cNvPr id="287" name="楕円 286"/>
        <xdr:cNvSpPr/>
      </xdr:nvSpPr>
      <xdr:spPr>
        <a:xfrm>
          <a:off x="16129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26581</xdr:rowOff>
    </xdr:from>
    <xdr:ext cx="736600" cy="259045"/>
    <xdr:sp macro="" textlink="">
      <xdr:nvSpPr>
        <xdr:cNvPr id="288" name="テキスト ボックス 287"/>
        <xdr:cNvSpPr txBox="1"/>
      </xdr:nvSpPr>
      <xdr:spPr>
        <a:xfrm>
          <a:off x="15798800" y="1477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9" name="楕円 288"/>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90" name="テキスト ボックス 289"/>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111654</xdr:rowOff>
    </xdr:from>
    <xdr:to>
      <xdr:col>68</xdr:col>
      <xdr:colOff>203200</xdr:colOff>
      <xdr:row>86</xdr:row>
      <xdr:rowOff>41804</xdr:rowOff>
    </xdr:to>
    <xdr:sp macro="" textlink="">
      <xdr:nvSpPr>
        <xdr:cNvPr id="291" name="楕円 290"/>
        <xdr:cNvSpPr/>
      </xdr:nvSpPr>
      <xdr:spPr>
        <a:xfrm>
          <a:off x="14351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26581</xdr:rowOff>
    </xdr:from>
    <xdr:ext cx="762000" cy="259045"/>
    <xdr:sp macro="" textlink="">
      <xdr:nvSpPr>
        <xdr:cNvPr id="292" name="テキスト ボックス 291"/>
        <xdr:cNvSpPr txBox="1"/>
      </xdr:nvSpPr>
      <xdr:spPr>
        <a:xfrm>
          <a:off x="14020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93" name="楕円 292"/>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94" name="テキスト ボックス 293"/>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道内市町村</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及び類似団体平均よりも上回っている。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定員管理の適正化に努める。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109946</xdr:rowOff>
    </xdr:from>
    <xdr:to>
      <xdr:col>81</xdr:col>
      <xdr:colOff>44450</xdr:colOff>
      <xdr:row>62</xdr:row>
      <xdr:rowOff>155908</xdr:rowOff>
    </xdr:to>
    <xdr:cxnSp macro="">
      <xdr:nvCxnSpPr>
        <xdr:cNvPr id="331" name="直線コネクタ 330"/>
        <xdr:cNvCxnSpPr/>
      </xdr:nvCxnSpPr>
      <xdr:spPr>
        <a:xfrm>
          <a:off x="16179800" y="1073984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103051</xdr:rowOff>
    </xdr:from>
    <xdr:to>
      <xdr:col>77</xdr:col>
      <xdr:colOff>44450</xdr:colOff>
      <xdr:row>62</xdr:row>
      <xdr:rowOff>109946</xdr:rowOff>
    </xdr:to>
    <xdr:cxnSp macro="">
      <xdr:nvCxnSpPr>
        <xdr:cNvPr id="334" name="直線コネクタ 333"/>
        <xdr:cNvCxnSpPr/>
      </xdr:nvCxnSpPr>
      <xdr:spPr>
        <a:xfrm>
          <a:off x="15290800" y="107329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52494</xdr:rowOff>
    </xdr:from>
    <xdr:to>
      <xdr:col>72</xdr:col>
      <xdr:colOff>203200</xdr:colOff>
      <xdr:row>62</xdr:row>
      <xdr:rowOff>103051</xdr:rowOff>
    </xdr:to>
    <xdr:cxnSp macro="">
      <xdr:nvCxnSpPr>
        <xdr:cNvPr id="337" name="直線コネクタ 336"/>
        <xdr:cNvCxnSpPr/>
      </xdr:nvCxnSpPr>
      <xdr:spPr>
        <a:xfrm>
          <a:off x="14401800" y="10682394"/>
          <a:ext cx="889000" cy="5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52494</xdr:rowOff>
    </xdr:from>
    <xdr:to>
      <xdr:col>68</xdr:col>
      <xdr:colOff>152400</xdr:colOff>
      <xdr:row>62</xdr:row>
      <xdr:rowOff>72027</xdr:rowOff>
    </xdr:to>
    <xdr:cxnSp macro="">
      <xdr:nvCxnSpPr>
        <xdr:cNvPr id="340" name="直線コネクタ 339"/>
        <xdr:cNvCxnSpPr/>
      </xdr:nvCxnSpPr>
      <xdr:spPr>
        <a:xfrm flipV="1">
          <a:off x="13512800" y="10682394"/>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105108</xdr:rowOff>
    </xdr:from>
    <xdr:to>
      <xdr:col>81</xdr:col>
      <xdr:colOff>95250</xdr:colOff>
      <xdr:row>63</xdr:row>
      <xdr:rowOff>35258</xdr:rowOff>
    </xdr:to>
    <xdr:sp macro="" textlink="">
      <xdr:nvSpPr>
        <xdr:cNvPr id="350" name="楕円 349"/>
        <xdr:cNvSpPr/>
      </xdr:nvSpPr>
      <xdr:spPr>
        <a:xfrm>
          <a:off x="169672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77185</xdr:rowOff>
    </xdr:from>
    <xdr:ext cx="762000" cy="259045"/>
    <xdr:sp macro="" textlink="">
      <xdr:nvSpPr>
        <xdr:cNvPr id="351" name="定員管理の状況該当値テキスト"/>
        <xdr:cNvSpPr txBox="1"/>
      </xdr:nvSpPr>
      <xdr:spPr>
        <a:xfrm>
          <a:off x="17106900" y="107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59146</xdr:rowOff>
    </xdr:from>
    <xdr:to>
      <xdr:col>77</xdr:col>
      <xdr:colOff>95250</xdr:colOff>
      <xdr:row>62</xdr:row>
      <xdr:rowOff>160746</xdr:rowOff>
    </xdr:to>
    <xdr:sp macro="" textlink="">
      <xdr:nvSpPr>
        <xdr:cNvPr id="352" name="楕円 351"/>
        <xdr:cNvSpPr/>
      </xdr:nvSpPr>
      <xdr:spPr>
        <a:xfrm>
          <a:off x="16129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145523</xdr:rowOff>
    </xdr:from>
    <xdr:ext cx="736600" cy="259045"/>
    <xdr:sp macro="" textlink="">
      <xdr:nvSpPr>
        <xdr:cNvPr id="353" name="テキスト ボックス 352"/>
        <xdr:cNvSpPr txBox="1"/>
      </xdr:nvSpPr>
      <xdr:spPr>
        <a:xfrm>
          <a:off x="15798800" y="1077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52251</xdr:rowOff>
    </xdr:from>
    <xdr:to>
      <xdr:col>73</xdr:col>
      <xdr:colOff>44450</xdr:colOff>
      <xdr:row>62</xdr:row>
      <xdr:rowOff>153851</xdr:rowOff>
    </xdr:to>
    <xdr:sp macro="" textlink="">
      <xdr:nvSpPr>
        <xdr:cNvPr id="354" name="楕円 353"/>
        <xdr:cNvSpPr/>
      </xdr:nvSpPr>
      <xdr:spPr>
        <a:xfrm>
          <a:off x="15240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55" name="テキスト ボックス 354"/>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1694</xdr:rowOff>
    </xdr:from>
    <xdr:to>
      <xdr:col>68</xdr:col>
      <xdr:colOff>203200</xdr:colOff>
      <xdr:row>62</xdr:row>
      <xdr:rowOff>103294</xdr:rowOff>
    </xdr:to>
    <xdr:sp macro="" textlink="">
      <xdr:nvSpPr>
        <xdr:cNvPr id="356" name="楕円 355"/>
        <xdr:cNvSpPr/>
      </xdr:nvSpPr>
      <xdr:spPr>
        <a:xfrm>
          <a:off x="14351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88071</xdr:rowOff>
    </xdr:from>
    <xdr:ext cx="762000" cy="259045"/>
    <xdr:sp macro="" textlink="">
      <xdr:nvSpPr>
        <xdr:cNvPr id="357" name="テキスト ボックス 356"/>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21227</xdr:rowOff>
    </xdr:from>
    <xdr:to>
      <xdr:col>64</xdr:col>
      <xdr:colOff>152400</xdr:colOff>
      <xdr:row>62</xdr:row>
      <xdr:rowOff>122827</xdr:rowOff>
    </xdr:to>
    <xdr:sp macro="" textlink="">
      <xdr:nvSpPr>
        <xdr:cNvPr id="358" name="楕円 357"/>
        <xdr:cNvSpPr/>
      </xdr:nvSpPr>
      <xdr:spPr>
        <a:xfrm>
          <a:off x="13462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107604</xdr:rowOff>
    </xdr:from>
    <xdr:ext cx="762000" cy="259045"/>
    <xdr:sp macro="" textlink="">
      <xdr:nvSpPr>
        <xdr:cNvPr id="359" name="テキスト ボックス 358"/>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と同様に、人口急増時の社会資本整備による地方債償還額が増加したため道内市町村平均を大きく上回っており、類似団体の中でも高い比率となっている。しかし、償還額については平成19年度をピークとして緩やかではあるが減少を続けており、引き続き比率の低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92964</xdr:rowOff>
    </xdr:to>
    <xdr:cxnSp macro="">
      <xdr:nvCxnSpPr>
        <xdr:cNvPr id="390" name="直線コネクタ 389"/>
        <xdr:cNvCxnSpPr/>
      </xdr:nvCxnSpPr>
      <xdr:spPr>
        <a:xfrm flipV="1">
          <a:off x="16179800" y="72504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141224</xdr:rowOff>
    </xdr:to>
    <xdr:cxnSp macro="">
      <xdr:nvCxnSpPr>
        <xdr:cNvPr id="393" name="直線コネクタ 392"/>
        <xdr:cNvCxnSpPr/>
      </xdr:nvCxnSpPr>
      <xdr:spPr>
        <a:xfrm flipV="1">
          <a:off x="15290800" y="72938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42164</xdr:rowOff>
    </xdr:to>
    <xdr:cxnSp macro="">
      <xdr:nvCxnSpPr>
        <xdr:cNvPr id="396" name="直線コネクタ 395"/>
        <xdr:cNvCxnSpPr/>
      </xdr:nvCxnSpPr>
      <xdr:spPr>
        <a:xfrm flipV="1">
          <a:off x="14401800" y="73421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42164</xdr:rowOff>
    </xdr:from>
    <xdr:to>
      <xdr:col>68</xdr:col>
      <xdr:colOff>152400</xdr:colOff>
      <xdr:row>43</xdr:row>
      <xdr:rowOff>80772</xdr:rowOff>
    </xdr:to>
    <xdr:cxnSp macro="">
      <xdr:nvCxnSpPr>
        <xdr:cNvPr id="399" name="直線コネクタ 398"/>
        <xdr:cNvCxnSpPr/>
      </xdr:nvCxnSpPr>
      <xdr:spPr>
        <a:xfrm flipV="1">
          <a:off x="13512800" y="74145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9" name="楕円 408"/>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10"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11" name="楕円 410"/>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12" name="テキスト ボックス 411"/>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13" name="楕円 412"/>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14" name="テキスト ボックス 413"/>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162814</xdr:rowOff>
    </xdr:from>
    <xdr:to>
      <xdr:col>68</xdr:col>
      <xdr:colOff>203200</xdr:colOff>
      <xdr:row>43</xdr:row>
      <xdr:rowOff>92964</xdr:rowOff>
    </xdr:to>
    <xdr:sp macro="" textlink="">
      <xdr:nvSpPr>
        <xdr:cNvPr id="415" name="楕円 414"/>
        <xdr:cNvSpPr/>
      </xdr:nvSpPr>
      <xdr:spPr>
        <a:xfrm>
          <a:off x="14351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77741</xdr:rowOff>
    </xdr:from>
    <xdr:ext cx="762000" cy="259045"/>
    <xdr:sp macro="" textlink="">
      <xdr:nvSpPr>
        <xdr:cNvPr id="416" name="テキスト ボックス 415"/>
        <xdr:cNvSpPr txBox="1"/>
      </xdr:nvSpPr>
      <xdr:spPr>
        <a:xfrm>
          <a:off x="14020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29972</xdr:rowOff>
    </xdr:from>
    <xdr:to>
      <xdr:col>64</xdr:col>
      <xdr:colOff>152400</xdr:colOff>
      <xdr:row>43</xdr:row>
      <xdr:rowOff>131572</xdr:rowOff>
    </xdr:to>
    <xdr:sp macro="" textlink="">
      <xdr:nvSpPr>
        <xdr:cNvPr id="417" name="楕円 416"/>
        <xdr:cNvSpPr/>
      </xdr:nvSpPr>
      <xdr:spPr>
        <a:xfrm>
          <a:off x="13462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116349</xdr:rowOff>
    </xdr:from>
    <xdr:ext cx="762000" cy="259045"/>
    <xdr:sp macro="" textlink="">
      <xdr:nvSpPr>
        <xdr:cNvPr id="418" name="テキスト ボックス 417"/>
        <xdr:cNvSpPr txBox="1"/>
      </xdr:nvSpPr>
      <xdr:spPr>
        <a:xfrm>
          <a:off x="13131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急増時における社会資本整備のために発行した地方債や公営企業等への繰入等により、道内市町村及び類似団体平均を大幅に上回る比率となっている。地方債残高については、平成15年度末の197億円をピークに減少しており、今後も新規発行地方債を抑制するとともに充当可能基金の増額を図るなど、比率の低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21107</xdr:rowOff>
    </xdr:from>
    <xdr:to>
      <xdr:col>81</xdr:col>
      <xdr:colOff>44450</xdr:colOff>
      <xdr:row>16</xdr:row>
      <xdr:rowOff>100254</xdr:rowOff>
    </xdr:to>
    <xdr:cxnSp macro="">
      <xdr:nvCxnSpPr>
        <xdr:cNvPr id="450" name="直線コネクタ 449"/>
        <xdr:cNvCxnSpPr/>
      </xdr:nvCxnSpPr>
      <xdr:spPr>
        <a:xfrm flipV="1">
          <a:off x="16179800" y="2764307"/>
          <a:ext cx="8382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100254</xdr:rowOff>
    </xdr:from>
    <xdr:to>
      <xdr:col>77</xdr:col>
      <xdr:colOff>44450</xdr:colOff>
      <xdr:row>16</xdr:row>
      <xdr:rowOff>163957</xdr:rowOff>
    </xdr:to>
    <xdr:cxnSp macro="">
      <xdr:nvCxnSpPr>
        <xdr:cNvPr id="453" name="直線コネクタ 452"/>
        <xdr:cNvCxnSpPr/>
      </xdr:nvCxnSpPr>
      <xdr:spPr>
        <a:xfrm flipV="1">
          <a:off x="15290800" y="2843454"/>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163957</xdr:rowOff>
    </xdr:from>
    <xdr:to>
      <xdr:col>72</xdr:col>
      <xdr:colOff>203200</xdr:colOff>
      <xdr:row>17</xdr:row>
      <xdr:rowOff>33528</xdr:rowOff>
    </xdr:to>
    <xdr:cxnSp macro="">
      <xdr:nvCxnSpPr>
        <xdr:cNvPr id="456" name="直線コネクタ 455"/>
        <xdr:cNvCxnSpPr/>
      </xdr:nvCxnSpPr>
      <xdr:spPr>
        <a:xfrm flipV="1">
          <a:off x="14401800" y="290715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33528</xdr:rowOff>
    </xdr:from>
    <xdr:to>
      <xdr:col>68</xdr:col>
      <xdr:colOff>152400</xdr:colOff>
      <xdr:row>17</xdr:row>
      <xdr:rowOff>54762</xdr:rowOff>
    </xdr:to>
    <xdr:cxnSp macro="">
      <xdr:nvCxnSpPr>
        <xdr:cNvPr id="459" name="直線コネクタ 458"/>
        <xdr:cNvCxnSpPr/>
      </xdr:nvCxnSpPr>
      <xdr:spPr>
        <a:xfrm flipV="1">
          <a:off x="13512800" y="2948178"/>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141757</xdr:rowOff>
    </xdr:from>
    <xdr:to>
      <xdr:col>81</xdr:col>
      <xdr:colOff>95250</xdr:colOff>
      <xdr:row>16</xdr:row>
      <xdr:rowOff>71907</xdr:rowOff>
    </xdr:to>
    <xdr:sp macro="" textlink="">
      <xdr:nvSpPr>
        <xdr:cNvPr id="469" name="楕円 468"/>
        <xdr:cNvSpPr/>
      </xdr:nvSpPr>
      <xdr:spPr>
        <a:xfrm>
          <a:off x="16967200" y="27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113834</xdr:rowOff>
    </xdr:from>
    <xdr:ext cx="762000" cy="259045"/>
    <xdr:sp macro="" textlink="">
      <xdr:nvSpPr>
        <xdr:cNvPr id="470" name="将来負担の状況該当値テキスト"/>
        <xdr:cNvSpPr txBox="1"/>
      </xdr:nvSpPr>
      <xdr:spPr>
        <a:xfrm>
          <a:off x="17106900" y="268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49454</xdr:rowOff>
    </xdr:from>
    <xdr:to>
      <xdr:col>77</xdr:col>
      <xdr:colOff>95250</xdr:colOff>
      <xdr:row>16</xdr:row>
      <xdr:rowOff>151054</xdr:rowOff>
    </xdr:to>
    <xdr:sp macro="" textlink="">
      <xdr:nvSpPr>
        <xdr:cNvPr id="471" name="楕円 470"/>
        <xdr:cNvSpPr/>
      </xdr:nvSpPr>
      <xdr:spPr>
        <a:xfrm>
          <a:off x="16129000" y="27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135831</xdr:rowOff>
    </xdr:from>
    <xdr:ext cx="736600" cy="259045"/>
    <xdr:sp macro="" textlink="">
      <xdr:nvSpPr>
        <xdr:cNvPr id="472" name="テキスト ボックス 471"/>
        <xdr:cNvSpPr txBox="1"/>
      </xdr:nvSpPr>
      <xdr:spPr>
        <a:xfrm>
          <a:off x="15798800" y="2879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113157</xdr:rowOff>
    </xdr:from>
    <xdr:to>
      <xdr:col>73</xdr:col>
      <xdr:colOff>44450</xdr:colOff>
      <xdr:row>17</xdr:row>
      <xdr:rowOff>43307</xdr:rowOff>
    </xdr:to>
    <xdr:sp macro="" textlink="">
      <xdr:nvSpPr>
        <xdr:cNvPr id="473" name="楕円 472"/>
        <xdr:cNvSpPr/>
      </xdr:nvSpPr>
      <xdr:spPr>
        <a:xfrm>
          <a:off x="152400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28084</xdr:rowOff>
    </xdr:from>
    <xdr:ext cx="762000" cy="259045"/>
    <xdr:sp macro="" textlink="">
      <xdr:nvSpPr>
        <xdr:cNvPr id="474" name="テキスト ボックス 473"/>
        <xdr:cNvSpPr txBox="1"/>
      </xdr:nvSpPr>
      <xdr:spPr>
        <a:xfrm>
          <a:off x="14909800" y="29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154178</xdr:rowOff>
    </xdr:from>
    <xdr:to>
      <xdr:col>68</xdr:col>
      <xdr:colOff>203200</xdr:colOff>
      <xdr:row>17</xdr:row>
      <xdr:rowOff>84328</xdr:rowOff>
    </xdr:to>
    <xdr:sp macro="" textlink="">
      <xdr:nvSpPr>
        <xdr:cNvPr id="475" name="楕円 474"/>
        <xdr:cNvSpPr/>
      </xdr:nvSpPr>
      <xdr:spPr>
        <a:xfrm>
          <a:off x="14351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69105</xdr:rowOff>
    </xdr:from>
    <xdr:ext cx="762000" cy="259045"/>
    <xdr:sp macro="" textlink="">
      <xdr:nvSpPr>
        <xdr:cNvPr id="476" name="テキスト ボックス 475"/>
        <xdr:cNvSpPr txBox="1"/>
      </xdr:nvSpPr>
      <xdr:spPr>
        <a:xfrm>
          <a:off x="14020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3962</xdr:rowOff>
    </xdr:from>
    <xdr:to>
      <xdr:col>64</xdr:col>
      <xdr:colOff>152400</xdr:colOff>
      <xdr:row>17</xdr:row>
      <xdr:rowOff>105562</xdr:rowOff>
    </xdr:to>
    <xdr:sp macro="" textlink="">
      <xdr:nvSpPr>
        <xdr:cNvPr id="477" name="楕円 476"/>
        <xdr:cNvSpPr/>
      </xdr:nvSpPr>
      <xdr:spPr>
        <a:xfrm>
          <a:off x="13462000" y="29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90339</xdr:rowOff>
    </xdr:from>
    <xdr:ext cx="762000" cy="259045"/>
    <xdr:sp macro="" textlink="">
      <xdr:nvSpPr>
        <xdr:cNvPr id="478" name="テキスト ボックス 477"/>
        <xdr:cNvSpPr txBox="1"/>
      </xdr:nvSpPr>
      <xdr:spPr>
        <a:xfrm>
          <a:off x="13131800" y="300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15,840
15,707
422.86
11,845,126
11,600,273
229,633
6,036,805
9,623,670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道内市町村平均及び類似団体平均と同水準である。</a:t>
          </a:r>
          <a:endPar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今後は、町民ニーズの多様化・高度化や各種事務・事業に適切に対応していくため、適正な人員の確保・配置が必要となり、人件費の増加が見込まれるが、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機構改革等による効率的な人員配置を行い</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ながら</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、人件費の抑制</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10414</xdr:rowOff>
    </xdr:to>
    <xdr:cxnSp macro="">
      <xdr:nvCxnSpPr>
        <xdr:cNvPr id="64" name="直線コネクタ 63"/>
        <xdr:cNvCxnSpPr/>
      </xdr:nvCxnSpPr>
      <xdr:spPr>
        <a:xfrm>
          <a:off x="3987800" y="63129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145288</xdr:rowOff>
    </xdr:to>
    <xdr:cxnSp macro="">
      <xdr:nvCxnSpPr>
        <xdr:cNvPr id="67" name="直線コネクタ 66"/>
        <xdr:cNvCxnSpPr/>
      </xdr:nvCxnSpPr>
      <xdr:spPr>
        <a:xfrm flipV="1">
          <a:off x="3098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149860</xdr:rowOff>
    </xdr:to>
    <xdr:cxnSp macro="">
      <xdr:nvCxnSpPr>
        <xdr:cNvPr id="70" name="直線コネクタ 69"/>
        <xdr:cNvCxnSpPr/>
      </xdr:nvCxnSpPr>
      <xdr:spPr>
        <a:xfrm flipV="1">
          <a:off x="2209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149860</xdr:rowOff>
    </xdr:to>
    <xdr:cxnSp macro="">
      <xdr:nvCxnSpPr>
        <xdr:cNvPr id="73" name="直線コネクタ 72"/>
        <xdr:cNvCxnSpPr/>
      </xdr:nvCxnSpPr>
      <xdr:spPr>
        <a:xfrm>
          <a:off x="1320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道内市町村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及び類似団体平均より低い水準となっている。</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今後は、建築資材の高騰や最低賃金の上昇等による委託料の増加が予測されるため、</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引き続き行政コストの削減に努める。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130810</xdr:rowOff>
    </xdr:to>
    <xdr:cxnSp macro="">
      <xdr:nvCxnSpPr>
        <xdr:cNvPr id="125" name="直線コネクタ 124"/>
        <xdr:cNvCxnSpPr/>
      </xdr:nvCxnSpPr>
      <xdr:spPr>
        <a:xfrm>
          <a:off x="15671800" y="2641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77470</xdr:rowOff>
    </xdr:to>
    <xdr:cxnSp macro="">
      <xdr:nvCxnSpPr>
        <xdr:cNvPr id="128" name="直線コネクタ 127"/>
        <xdr:cNvCxnSpPr/>
      </xdr:nvCxnSpPr>
      <xdr:spPr>
        <a:xfrm flipV="1">
          <a:off x="14782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77470</xdr:rowOff>
    </xdr:to>
    <xdr:cxnSp macro="">
      <xdr:nvCxnSpPr>
        <xdr:cNvPr id="131" name="直線コネクタ 130"/>
        <xdr:cNvCxnSpPr/>
      </xdr:nvCxnSpPr>
      <xdr:spPr>
        <a:xfrm>
          <a:off x="13893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15</xdr:row>
      <xdr:rowOff>16510</xdr:rowOff>
    </xdr:to>
    <xdr:cxnSp macro="">
      <xdr:nvCxnSpPr>
        <xdr:cNvPr id="134" name="直線コネクタ 133"/>
        <xdr:cNvCxnSpPr/>
      </xdr:nvCxnSpPr>
      <xdr:spPr>
        <a:xfrm>
          <a:off x="13004800" y="251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4" name="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6" name="楕円 145"/>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7" name="テキスト ボックス 146"/>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0" name="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2" name="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3" name="テキスト ボックス 152"/>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道内市町村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及び類似団体平均より低い水準となって</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独自の乳幼児医療費助成や少子高齢化に伴う医療費等の増加、自立支援、地域生活支援等の給付費が今後も増加傾向が予測される。町独自の施策については、慎重に協議し、社会保障関係経費の急激な増加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146050</xdr:rowOff>
    </xdr:to>
    <xdr:cxnSp macro="">
      <xdr:nvCxnSpPr>
        <xdr:cNvPr id="188" name="直線コネクタ 187"/>
        <xdr:cNvCxnSpPr/>
      </xdr:nvCxnSpPr>
      <xdr:spPr>
        <a:xfrm flipV="1">
          <a:off x="3987800" y="91240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146050</xdr:rowOff>
    </xdr:to>
    <xdr:cxnSp macro="">
      <xdr:nvCxnSpPr>
        <xdr:cNvPr id="191" name="直線コネクタ 190"/>
        <xdr:cNvCxnSpPr/>
      </xdr:nvCxnSpPr>
      <xdr:spPr>
        <a:xfrm>
          <a:off x="3098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135165</xdr:rowOff>
    </xdr:to>
    <xdr:cxnSp macro="">
      <xdr:nvCxnSpPr>
        <xdr:cNvPr id="194" name="直線コネクタ 193"/>
        <xdr:cNvCxnSpPr/>
      </xdr:nvCxnSpPr>
      <xdr:spPr>
        <a:xfrm>
          <a:off x="2209800" y="9178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53</xdr:row>
      <xdr:rowOff>91622</xdr:rowOff>
    </xdr:to>
    <xdr:cxnSp macro="">
      <xdr:nvCxnSpPr>
        <xdr:cNvPr id="197" name="直線コネクタ 196"/>
        <xdr:cNvCxnSpPr/>
      </xdr:nvCxnSpPr>
      <xdr:spPr>
        <a:xfrm>
          <a:off x="1320800" y="9145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7" name="楕円 206"/>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2920</xdr:rowOff>
    </xdr:from>
    <xdr:ext cx="762000" cy="259045"/>
    <xdr:sp macro="" textlink="">
      <xdr:nvSpPr>
        <xdr:cNvPr id="208" name="扶助費該当値テキスト"/>
        <xdr:cNvSpPr txBox="1"/>
      </xdr:nvSpPr>
      <xdr:spPr>
        <a:xfrm>
          <a:off x="49149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9" name="楕円 208"/>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0" name="テキスト ボックス 209"/>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3" name="楕円 212"/>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4" name="テキスト ボックス 213"/>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5" name="楕円 214"/>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16" name="テキスト ボックス 215"/>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その他のうち繰出金については、人口1人当たりの決算額で道内市町村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及び類似団体平均を上回っている。各特別会計の事業内容を注視し、過大になることがないよう適正化に努める。</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また、当町は特別豪雪地帯に指定されており、除雪経費が大きな割合を占めるため数値が高い傾向にある。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58420</xdr:rowOff>
    </xdr:to>
    <xdr:cxnSp macro="">
      <xdr:nvCxnSpPr>
        <xdr:cNvPr id="249" name="直線コネクタ 248"/>
        <xdr:cNvCxnSpPr/>
      </xdr:nvCxnSpPr>
      <xdr:spPr>
        <a:xfrm>
          <a:off x="15671800" y="10208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92710</xdr:rowOff>
    </xdr:to>
    <xdr:cxnSp macro="">
      <xdr:nvCxnSpPr>
        <xdr:cNvPr id="252" name="直線コネクタ 251"/>
        <xdr:cNvCxnSpPr/>
      </xdr:nvCxnSpPr>
      <xdr:spPr>
        <a:xfrm>
          <a:off x="14782800" y="1007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134620</xdr:rowOff>
    </xdr:to>
    <xdr:cxnSp macro="">
      <xdr:nvCxnSpPr>
        <xdr:cNvPr id="255" name="直線コネクタ 254"/>
        <xdr:cNvCxnSpPr/>
      </xdr:nvCxnSpPr>
      <xdr:spPr>
        <a:xfrm>
          <a:off x="13893800" y="1000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58420</xdr:rowOff>
    </xdr:to>
    <xdr:cxnSp macro="">
      <xdr:nvCxnSpPr>
        <xdr:cNvPr id="258" name="直線コネクタ 257"/>
        <xdr:cNvCxnSpPr/>
      </xdr:nvCxnSpPr>
      <xdr:spPr>
        <a:xfrm>
          <a:off x="13004800" y="991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68" name="楕円 267"/>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151147</xdr:rowOff>
    </xdr:from>
    <xdr:ext cx="762000" cy="259045"/>
    <xdr:sp macro="" textlink="">
      <xdr:nvSpPr>
        <xdr:cNvPr id="269" name="その他該当値テキスト"/>
        <xdr:cNvSpPr txBox="1"/>
      </xdr:nvSpPr>
      <xdr:spPr>
        <a:xfrm>
          <a:off x="16598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0" name="楕円 269"/>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1" name="テキスト ボックス 270"/>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2" name="楕円 271"/>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3" name="テキスト ボックス 272"/>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4" name="楕円 273"/>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5" name="テキスト ボックス 27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水道事業に対する高料金対策繰出金等により、道内市町村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及び類似団体平均を上回っている。引き続き事業内容を注視し、適正化に努める。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129286</xdr:rowOff>
    </xdr:from>
    <xdr:to>
      <xdr:col>82</xdr:col>
      <xdr:colOff>107950</xdr:colOff>
      <xdr:row>37</xdr:row>
      <xdr:rowOff>152146</xdr:rowOff>
    </xdr:to>
    <xdr:cxnSp macro="">
      <xdr:nvCxnSpPr>
        <xdr:cNvPr id="307" name="直線コネクタ 306"/>
        <xdr:cNvCxnSpPr/>
      </xdr:nvCxnSpPr>
      <xdr:spPr>
        <a:xfrm>
          <a:off x="15671800" y="64729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133858</xdr:rowOff>
    </xdr:to>
    <xdr:cxnSp macro="">
      <xdr:nvCxnSpPr>
        <xdr:cNvPr id="310" name="直線コネクタ 309"/>
        <xdr:cNvCxnSpPr/>
      </xdr:nvCxnSpPr>
      <xdr:spPr>
        <a:xfrm flipV="1">
          <a:off x="14782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133858</xdr:rowOff>
    </xdr:to>
    <xdr:cxnSp macro="">
      <xdr:nvCxnSpPr>
        <xdr:cNvPr id="313" name="直線コネクタ 312"/>
        <xdr:cNvCxnSpPr/>
      </xdr:nvCxnSpPr>
      <xdr:spPr>
        <a:xfrm>
          <a:off x="13893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78994</xdr:rowOff>
    </xdr:to>
    <xdr:cxnSp macro="">
      <xdr:nvCxnSpPr>
        <xdr:cNvPr id="316" name="直線コネクタ 315"/>
        <xdr:cNvCxnSpPr/>
      </xdr:nvCxnSpPr>
      <xdr:spPr>
        <a:xfrm>
          <a:off x="13004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6" name="楕円 325"/>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7"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8" name="楕円 327"/>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9" name="テキスト ボックス 328"/>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0" name="楕円 329"/>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1" name="テキスト ボックス 330"/>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4" name="楕円 33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5" name="テキスト ボックス 33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平成3年度から平成10年度の人口急増時に実施した社会資本整備事業に伴う地方債の発行により地方債残高が増加した影響で、地方債の元利償還金は類似団体平均額を上回っている。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償還額については平成19年度をピークに緩やかではあるが減少を続けており、引き続き公債費の縮減に努める。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12700</xdr:rowOff>
    </xdr:to>
    <xdr:cxnSp macro="">
      <xdr:nvCxnSpPr>
        <xdr:cNvPr id="365" name="直線コネクタ 364"/>
        <xdr:cNvCxnSpPr/>
      </xdr:nvCxnSpPr>
      <xdr:spPr>
        <a:xfrm flipV="1">
          <a:off x="3987800" y="13381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67563</xdr:rowOff>
    </xdr:to>
    <xdr:cxnSp macro="">
      <xdr:nvCxnSpPr>
        <xdr:cNvPr id="368" name="直線コネクタ 367"/>
        <xdr:cNvCxnSpPr/>
      </xdr:nvCxnSpPr>
      <xdr:spPr>
        <a:xfrm flipV="1">
          <a:off x="3098800" y="133858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159004</xdr:rowOff>
    </xdr:to>
    <xdr:cxnSp macro="">
      <xdr:nvCxnSpPr>
        <xdr:cNvPr id="371" name="直線コネクタ 370"/>
        <xdr:cNvCxnSpPr/>
      </xdr:nvCxnSpPr>
      <xdr:spPr>
        <a:xfrm flipV="1">
          <a:off x="2209800" y="134406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79</xdr:row>
      <xdr:rowOff>78994</xdr:rowOff>
    </xdr:to>
    <xdr:cxnSp macro="">
      <xdr:nvCxnSpPr>
        <xdr:cNvPr id="374" name="直線コネクタ 373"/>
        <xdr:cNvCxnSpPr/>
      </xdr:nvCxnSpPr>
      <xdr:spPr>
        <a:xfrm flipV="1">
          <a:off x="1320800" y="13532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4" name="楕円 383"/>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5"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6" name="楕円 385"/>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7" name="テキスト ボックス 386"/>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8" name="楕円 387"/>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9" name="テキスト ボックス 38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90" name="楕円 389"/>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91" name="テキスト ボックス 390"/>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28194</xdr:rowOff>
    </xdr:from>
    <xdr:to>
      <xdr:col>6</xdr:col>
      <xdr:colOff>171450</xdr:colOff>
      <xdr:row>79</xdr:row>
      <xdr:rowOff>129794</xdr:rowOff>
    </xdr:to>
    <xdr:sp macro="" textlink="">
      <xdr:nvSpPr>
        <xdr:cNvPr id="392" name="楕円 391"/>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114571</xdr:rowOff>
    </xdr:from>
    <xdr:ext cx="762000" cy="259045"/>
    <xdr:sp macro="" textlink="">
      <xdr:nvSpPr>
        <xdr:cNvPr id="393" name="テキスト ボックス 392"/>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公債費以外に係る比率は道内市町村</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及び類似団体平均を上回っている。</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事務事業の見直し等による行政コストの削減に努める。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144962</xdr:rowOff>
    </xdr:to>
    <xdr:cxnSp macro="">
      <xdr:nvCxnSpPr>
        <xdr:cNvPr id="428" name="直線コネクタ 427"/>
        <xdr:cNvCxnSpPr/>
      </xdr:nvCxnSpPr>
      <xdr:spPr>
        <a:xfrm>
          <a:off x="15671800" y="13248639"/>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169455</xdr:rowOff>
    </xdr:from>
    <xdr:to>
      <xdr:col>78</xdr:col>
      <xdr:colOff>69850</xdr:colOff>
      <xdr:row>77</xdr:row>
      <xdr:rowOff>46989</xdr:rowOff>
    </xdr:to>
    <xdr:cxnSp macro="">
      <xdr:nvCxnSpPr>
        <xdr:cNvPr id="431" name="直線コネクタ 430"/>
        <xdr:cNvCxnSpPr/>
      </xdr:nvCxnSpPr>
      <xdr:spPr>
        <a:xfrm>
          <a:off x="14782800" y="131996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95629</xdr:rowOff>
    </xdr:from>
    <xdr:ext cx="736600" cy="259045"/>
    <xdr:sp macro="" textlink="">
      <xdr:nvSpPr>
        <xdr:cNvPr id="433" name="テキスト ボックス 432"/>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61686</xdr:rowOff>
    </xdr:from>
    <xdr:to>
      <xdr:col>73</xdr:col>
      <xdr:colOff>180975</xdr:colOff>
      <xdr:row>76</xdr:row>
      <xdr:rowOff>169455</xdr:rowOff>
    </xdr:to>
    <xdr:cxnSp macro="">
      <xdr:nvCxnSpPr>
        <xdr:cNvPr id="434" name="直線コネクタ 433"/>
        <xdr:cNvCxnSpPr/>
      </xdr:nvCxnSpPr>
      <xdr:spPr>
        <a:xfrm>
          <a:off x="13893800" y="13091886"/>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151493</xdr:rowOff>
    </xdr:from>
    <xdr:to>
      <xdr:col>69</xdr:col>
      <xdr:colOff>92075</xdr:colOff>
      <xdr:row>76</xdr:row>
      <xdr:rowOff>61686</xdr:rowOff>
    </xdr:to>
    <xdr:cxnSp macro="">
      <xdr:nvCxnSpPr>
        <xdr:cNvPr id="437" name="直線コネクタ 436"/>
        <xdr:cNvCxnSpPr/>
      </xdr:nvCxnSpPr>
      <xdr:spPr>
        <a:xfrm>
          <a:off x="13004800" y="130102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169108</xdr:rowOff>
    </xdr:from>
    <xdr:ext cx="762000" cy="259045"/>
    <xdr:sp macro="" textlink="">
      <xdr:nvSpPr>
        <xdr:cNvPr id="441" name="テキスト ボックス 440"/>
        <xdr:cNvSpPr txBox="1"/>
      </xdr:nvSpPr>
      <xdr:spPr>
        <a:xfrm>
          <a:off x="12623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94162</xdr:rowOff>
    </xdr:from>
    <xdr:to>
      <xdr:col>82</xdr:col>
      <xdr:colOff>158750</xdr:colOff>
      <xdr:row>78</xdr:row>
      <xdr:rowOff>24312</xdr:rowOff>
    </xdr:to>
    <xdr:sp macro="" textlink="">
      <xdr:nvSpPr>
        <xdr:cNvPr id="447" name="楕円 446"/>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66239</xdr:rowOff>
    </xdr:from>
    <xdr:ext cx="762000" cy="259045"/>
    <xdr:sp macro="" textlink="">
      <xdr:nvSpPr>
        <xdr:cNvPr id="448" name="公債費以外該当値テキスト"/>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9" name="楕円 44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0" name="テキスト ボックス 449"/>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118655</xdr:rowOff>
    </xdr:from>
    <xdr:to>
      <xdr:col>74</xdr:col>
      <xdr:colOff>31750</xdr:colOff>
      <xdr:row>77</xdr:row>
      <xdr:rowOff>48805</xdr:rowOff>
    </xdr:to>
    <xdr:sp macro="" textlink="">
      <xdr:nvSpPr>
        <xdr:cNvPr id="451" name="楕円 450"/>
        <xdr:cNvSpPr/>
      </xdr:nvSpPr>
      <xdr:spPr>
        <a:xfrm>
          <a:off x="14732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58981</xdr:rowOff>
    </xdr:from>
    <xdr:ext cx="762000" cy="259045"/>
    <xdr:sp macro="" textlink="">
      <xdr:nvSpPr>
        <xdr:cNvPr id="452" name="テキスト ボックス 451"/>
        <xdr:cNvSpPr txBox="1"/>
      </xdr:nvSpPr>
      <xdr:spPr>
        <a:xfrm>
          <a:off x="14401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10886</xdr:rowOff>
    </xdr:from>
    <xdr:to>
      <xdr:col>69</xdr:col>
      <xdr:colOff>142875</xdr:colOff>
      <xdr:row>76</xdr:row>
      <xdr:rowOff>112486</xdr:rowOff>
    </xdr:to>
    <xdr:sp macro="" textlink="">
      <xdr:nvSpPr>
        <xdr:cNvPr id="453" name="楕円 452"/>
        <xdr:cNvSpPr/>
      </xdr:nvSpPr>
      <xdr:spPr>
        <a:xfrm>
          <a:off x="13843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122662</xdr:rowOff>
    </xdr:from>
    <xdr:ext cx="762000" cy="259045"/>
    <xdr:sp macro="" textlink="">
      <xdr:nvSpPr>
        <xdr:cNvPr id="454" name="テキスト ボックス 453"/>
        <xdr:cNvSpPr txBox="1"/>
      </xdr:nvSpPr>
      <xdr:spPr>
        <a:xfrm>
          <a:off x="13512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100693</xdr:rowOff>
    </xdr:from>
    <xdr:to>
      <xdr:col>65</xdr:col>
      <xdr:colOff>53975</xdr:colOff>
      <xdr:row>76</xdr:row>
      <xdr:rowOff>30843</xdr:rowOff>
    </xdr:to>
    <xdr:sp macro="" textlink="">
      <xdr:nvSpPr>
        <xdr:cNvPr id="455" name="楕円 454"/>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41020</xdr:rowOff>
    </xdr:from>
    <xdr:ext cx="762000" cy="259045"/>
    <xdr:sp macro="" textlink="">
      <xdr:nvSpPr>
        <xdr:cNvPr id="456" name="テキスト ボックス 455"/>
        <xdr:cNvSpPr txBox="1"/>
      </xdr:nvSpPr>
      <xdr:spPr>
        <a:xfrm>
          <a:off x="12623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109964</xdr:rowOff>
    </xdr:from>
    <xdr:to>
      <xdr:col>29</xdr:col>
      <xdr:colOff>127000</xdr:colOff>
      <xdr:row>14</xdr:row>
      <xdr:rowOff>171082</xdr:rowOff>
    </xdr:to>
    <xdr:cxnSp macro="">
      <xdr:nvCxnSpPr>
        <xdr:cNvPr id="52" name="直線コネクタ 51"/>
        <xdr:cNvCxnSpPr/>
      </xdr:nvCxnSpPr>
      <xdr:spPr bwMode="auto">
        <a:xfrm flipV="1">
          <a:off x="5003800" y="2557889"/>
          <a:ext cx="647700" cy="61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171082</xdr:rowOff>
    </xdr:from>
    <xdr:to>
      <xdr:col>26</xdr:col>
      <xdr:colOff>50800</xdr:colOff>
      <xdr:row>15</xdr:row>
      <xdr:rowOff>56308</xdr:rowOff>
    </xdr:to>
    <xdr:cxnSp macro="">
      <xdr:nvCxnSpPr>
        <xdr:cNvPr id="55" name="直線コネクタ 54"/>
        <xdr:cNvCxnSpPr/>
      </xdr:nvCxnSpPr>
      <xdr:spPr bwMode="auto">
        <a:xfrm flipV="1">
          <a:off x="4305300" y="2619007"/>
          <a:ext cx="698500" cy="5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56308</xdr:rowOff>
    </xdr:from>
    <xdr:to>
      <xdr:col>22</xdr:col>
      <xdr:colOff>114300</xdr:colOff>
      <xdr:row>15</xdr:row>
      <xdr:rowOff>121753</xdr:rowOff>
    </xdr:to>
    <xdr:cxnSp macro="">
      <xdr:nvCxnSpPr>
        <xdr:cNvPr id="58" name="直線コネクタ 57"/>
        <xdr:cNvCxnSpPr/>
      </xdr:nvCxnSpPr>
      <xdr:spPr bwMode="auto">
        <a:xfrm flipV="1">
          <a:off x="3606800" y="2675683"/>
          <a:ext cx="698500" cy="6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121753</xdr:rowOff>
    </xdr:from>
    <xdr:to>
      <xdr:col>18</xdr:col>
      <xdr:colOff>177800</xdr:colOff>
      <xdr:row>15</xdr:row>
      <xdr:rowOff>133167</xdr:rowOff>
    </xdr:to>
    <xdr:cxnSp macro="">
      <xdr:nvCxnSpPr>
        <xdr:cNvPr id="61" name="直線コネクタ 60"/>
        <xdr:cNvCxnSpPr/>
      </xdr:nvCxnSpPr>
      <xdr:spPr bwMode="auto">
        <a:xfrm flipV="1">
          <a:off x="2908300" y="2741128"/>
          <a:ext cx="698500" cy="1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59164</xdr:rowOff>
    </xdr:from>
    <xdr:to>
      <xdr:col>29</xdr:col>
      <xdr:colOff>177800</xdr:colOff>
      <xdr:row>14</xdr:row>
      <xdr:rowOff>160764</xdr:rowOff>
    </xdr:to>
    <xdr:sp macro="" textlink="">
      <xdr:nvSpPr>
        <xdr:cNvPr id="71" name="楕円 70"/>
        <xdr:cNvSpPr/>
      </xdr:nvSpPr>
      <xdr:spPr bwMode="auto">
        <a:xfrm>
          <a:off x="5600700" y="250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75691</xdr:rowOff>
    </xdr:from>
    <xdr:ext cx="762000" cy="259045"/>
    <xdr:sp macro="" textlink="">
      <xdr:nvSpPr>
        <xdr:cNvPr id="72" name="人口1人当たり決算額の推移該当値テキスト130"/>
        <xdr:cNvSpPr txBox="1"/>
      </xdr:nvSpPr>
      <xdr:spPr>
        <a:xfrm>
          <a:off x="5740400" y="235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120282</xdr:rowOff>
    </xdr:from>
    <xdr:to>
      <xdr:col>26</xdr:col>
      <xdr:colOff>101600</xdr:colOff>
      <xdr:row>15</xdr:row>
      <xdr:rowOff>50432</xdr:rowOff>
    </xdr:to>
    <xdr:sp macro="" textlink="">
      <xdr:nvSpPr>
        <xdr:cNvPr id="73" name="楕円 72"/>
        <xdr:cNvSpPr/>
      </xdr:nvSpPr>
      <xdr:spPr bwMode="auto">
        <a:xfrm>
          <a:off x="4953000" y="256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60609</xdr:rowOff>
    </xdr:from>
    <xdr:ext cx="736600" cy="259045"/>
    <xdr:sp macro="" textlink="">
      <xdr:nvSpPr>
        <xdr:cNvPr id="74" name="テキスト ボックス 73"/>
        <xdr:cNvSpPr txBox="1"/>
      </xdr:nvSpPr>
      <xdr:spPr>
        <a:xfrm>
          <a:off x="4622800" y="233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5508</xdr:rowOff>
    </xdr:from>
    <xdr:to>
      <xdr:col>22</xdr:col>
      <xdr:colOff>165100</xdr:colOff>
      <xdr:row>15</xdr:row>
      <xdr:rowOff>107108</xdr:rowOff>
    </xdr:to>
    <xdr:sp macro="" textlink="">
      <xdr:nvSpPr>
        <xdr:cNvPr id="75" name="楕円 74"/>
        <xdr:cNvSpPr/>
      </xdr:nvSpPr>
      <xdr:spPr bwMode="auto">
        <a:xfrm>
          <a:off x="4254500" y="262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117285</xdr:rowOff>
    </xdr:from>
    <xdr:ext cx="762000" cy="259045"/>
    <xdr:sp macro="" textlink="">
      <xdr:nvSpPr>
        <xdr:cNvPr id="76" name="テキスト ボックス 75"/>
        <xdr:cNvSpPr txBox="1"/>
      </xdr:nvSpPr>
      <xdr:spPr>
        <a:xfrm>
          <a:off x="3924300" y="239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70953</xdr:rowOff>
    </xdr:from>
    <xdr:to>
      <xdr:col>19</xdr:col>
      <xdr:colOff>38100</xdr:colOff>
      <xdr:row>16</xdr:row>
      <xdr:rowOff>1103</xdr:rowOff>
    </xdr:to>
    <xdr:sp macro="" textlink="">
      <xdr:nvSpPr>
        <xdr:cNvPr id="77" name="楕円 76"/>
        <xdr:cNvSpPr/>
      </xdr:nvSpPr>
      <xdr:spPr bwMode="auto">
        <a:xfrm>
          <a:off x="3556000" y="269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11280</xdr:rowOff>
    </xdr:from>
    <xdr:ext cx="762000" cy="259045"/>
    <xdr:sp macro="" textlink="">
      <xdr:nvSpPr>
        <xdr:cNvPr id="78" name="テキスト ボックス 77"/>
        <xdr:cNvSpPr txBox="1"/>
      </xdr:nvSpPr>
      <xdr:spPr>
        <a:xfrm>
          <a:off x="3225800" y="24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82367</xdr:rowOff>
    </xdr:from>
    <xdr:to>
      <xdr:col>15</xdr:col>
      <xdr:colOff>101600</xdr:colOff>
      <xdr:row>16</xdr:row>
      <xdr:rowOff>12517</xdr:rowOff>
    </xdr:to>
    <xdr:sp macro="" textlink="">
      <xdr:nvSpPr>
        <xdr:cNvPr id="79" name="楕円 78"/>
        <xdr:cNvSpPr/>
      </xdr:nvSpPr>
      <xdr:spPr bwMode="auto">
        <a:xfrm>
          <a:off x="2857500" y="270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22694</xdr:rowOff>
    </xdr:from>
    <xdr:ext cx="762000" cy="259045"/>
    <xdr:sp macro="" textlink="">
      <xdr:nvSpPr>
        <xdr:cNvPr id="80" name="テキスト ボックス 79"/>
        <xdr:cNvSpPr txBox="1"/>
      </xdr:nvSpPr>
      <xdr:spPr>
        <a:xfrm>
          <a:off x="2527300" y="247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227203</xdr:rowOff>
    </xdr:from>
    <xdr:to>
      <xdr:col>29</xdr:col>
      <xdr:colOff>127000</xdr:colOff>
      <xdr:row>34</xdr:row>
      <xdr:rowOff>301803</xdr:rowOff>
    </xdr:to>
    <xdr:cxnSp macro="">
      <xdr:nvCxnSpPr>
        <xdr:cNvPr id="113" name="直線コネクタ 112"/>
        <xdr:cNvCxnSpPr/>
      </xdr:nvCxnSpPr>
      <xdr:spPr bwMode="auto">
        <a:xfrm>
          <a:off x="5003800" y="6494653"/>
          <a:ext cx="647700" cy="7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227203</xdr:rowOff>
    </xdr:from>
    <xdr:to>
      <xdr:col>26</xdr:col>
      <xdr:colOff>50800</xdr:colOff>
      <xdr:row>34</xdr:row>
      <xdr:rowOff>272085</xdr:rowOff>
    </xdr:to>
    <xdr:cxnSp macro="">
      <xdr:nvCxnSpPr>
        <xdr:cNvPr id="116" name="直線コネクタ 115"/>
        <xdr:cNvCxnSpPr/>
      </xdr:nvCxnSpPr>
      <xdr:spPr bwMode="auto">
        <a:xfrm flipV="1">
          <a:off x="4305300" y="6494653"/>
          <a:ext cx="698500" cy="4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150051</xdr:rowOff>
    </xdr:from>
    <xdr:to>
      <xdr:col>22</xdr:col>
      <xdr:colOff>114300</xdr:colOff>
      <xdr:row>34</xdr:row>
      <xdr:rowOff>272085</xdr:rowOff>
    </xdr:to>
    <xdr:cxnSp macro="">
      <xdr:nvCxnSpPr>
        <xdr:cNvPr id="119" name="直線コネクタ 118"/>
        <xdr:cNvCxnSpPr/>
      </xdr:nvCxnSpPr>
      <xdr:spPr bwMode="auto">
        <a:xfrm>
          <a:off x="3606800" y="6417501"/>
          <a:ext cx="698500" cy="12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61506</xdr:rowOff>
    </xdr:from>
    <xdr:to>
      <xdr:col>18</xdr:col>
      <xdr:colOff>177800</xdr:colOff>
      <xdr:row>34</xdr:row>
      <xdr:rowOff>150051</xdr:rowOff>
    </xdr:to>
    <xdr:cxnSp macro="">
      <xdr:nvCxnSpPr>
        <xdr:cNvPr id="122" name="直線コネクタ 121"/>
        <xdr:cNvCxnSpPr/>
      </xdr:nvCxnSpPr>
      <xdr:spPr bwMode="auto">
        <a:xfrm>
          <a:off x="2908300" y="6328956"/>
          <a:ext cx="698500" cy="88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251003</xdr:rowOff>
    </xdr:from>
    <xdr:to>
      <xdr:col>29</xdr:col>
      <xdr:colOff>177800</xdr:colOff>
      <xdr:row>35</xdr:row>
      <xdr:rowOff>9703</xdr:rowOff>
    </xdr:to>
    <xdr:sp macro="" textlink="">
      <xdr:nvSpPr>
        <xdr:cNvPr id="132" name="楕円 131"/>
        <xdr:cNvSpPr/>
      </xdr:nvSpPr>
      <xdr:spPr bwMode="auto">
        <a:xfrm>
          <a:off x="5600700" y="651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96080</xdr:rowOff>
    </xdr:from>
    <xdr:ext cx="762000" cy="259045"/>
    <xdr:sp macro="" textlink="">
      <xdr:nvSpPr>
        <xdr:cNvPr id="133" name="人口1人当たり決算額の推移該当値テキスト445"/>
        <xdr:cNvSpPr txBox="1"/>
      </xdr:nvSpPr>
      <xdr:spPr>
        <a:xfrm>
          <a:off x="5740400" y="636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176403</xdr:rowOff>
    </xdr:from>
    <xdr:to>
      <xdr:col>26</xdr:col>
      <xdr:colOff>101600</xdr:colOff>
      <xdr:row>34</xdr:row>
      <xdr:rowOff>278003</xdr:rowOff>
    </xdr:to>
    <xdr:sp macro="" textlink="">
      <xdr:nvSpPr>
        <xdr:cNvPr id="134" name="楕円 133"/>
        <xdr:cNvSpPr/>
      </xdr:nvSpPr>
      <xdr:spPr bwMode="auto">
        <a:xfrm>
          <a:off x="4953000" y="6443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288180</xdr:rowOff>
    </xdr:from>
    <xdr:ext cx="736600" cy="259045"/>
    <xdr:sp macro="" textlink="">
      <xdr:nvSpPr>
        <xdr:cNvPr id="135" name="テキスト ボックス 134"/>
        <xdr:cNvSpPr txBox="1"/>
      </xdr:nvSpPr>
      <xdr:spPr>
        <a:xfrm>
          <a:off x="4622800" y="6212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221285</xdr:rowOff>
    </xdr:from>
    <xdr:to>
      <xdr:col>22</xdr:col>
      <xdr:colOff>165100</xdr:colOff>
      <xdr:row>34</xdr:row>
      <xdr:rowOff>322885</xdr:rowOff>
    </xdr:to>
    <xdr:sp macro="" textlink="">
      <xdr:nvSpPr>
        <xdr:cNvPr id="136" name="楕円 135"/>
        <xdr:cNvSpPr/>
      </xdr:nvSpPr>
      <xdr:spPr bwMode="auto">
        <a:xfrm>
          <a:off x="4254500" y="648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333062</xdr:rowOff>
    </xdr:from>
    <xdr:ext cx="762000" cy="259045"/>
    <xdr:sp macro="" textlink="">
      <xdr:nvSpPr>
        <xdr:cNvPr id="137" name="テキスト ボックス 136"/>
        <xdr:cNvSpPr txBox="1"/>
      </xdr:nvSpPr>
      <xdr:spPr>
        <a:xfrm>
          <a:off x="3924300" y="62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99251</xdr:rowOff>
    </xdr:from>
    <xdr:to>
      <xdr:col>19</xdr:col>
      <xdr:colOff>38100</xdr:colOff>
      <xdr:row>34</xdr:row>
      <xdr:rowOff>200851</xdr:rowOff>
    </xdr:to>
    <xdr:sp macro="" textlink="">
      <xdr:nvSpPr>
        <xdr:cNvPr id="138" name="楕円 137"/>
        <xdr:cNvSpPr/>
      </xdr:nvSpPr>
      <xdr:spPr bwMode="auto">
        <a:xfrm>
          <a:off x="3556000" y="636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211028</xdr:rowOff>
    </xdr:from>
    <xdr:ext cx="762000" cy="259045"/>
    <xdr:sp macro="" textlink="">
      <xdr:nvSpPr>
        <xdr:cNvPr id="139" name="テキスト ボックス 138"/>
        <xdr:cNvSpPr txBox="1"/>
      </xdr:nvSpPr>
      <xdr:spPr>
        <a:xfrm>
          <a:off x="3225800" y="613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10706</xdr:rowOff>
    </xdr:from>
    <xdr:to>
      <xdr:col>15</xdr:col>
      <xdr:colOff>101600</xdr:colOff>
      <xdr:row>34</xdr:row>
      <xdr:rowOff>112306</xdr:rowOff>
    </xdr:to>
    <xdr:sp macro="" textlink="">
      <xdr:nvSpPr>
        <xdr:cNvPr id="140" name="楕円 139"/>
        <xdr:cNvSpPr/>
      </xdr:nvSpPr>
      <xdr:spPr bwMode="auto">
        <a:xfrm>
          <a:off x="2857500" y="627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122483</xdr:rowOff>
    </xdr:from>
    <xdr:ext cx="762000" cy="259045"/>
    <xdr:sp macro="" textlink="">
      <xdr:nvSpPr>
        <xdr:cNvPr id="141" name="テキスト ボックス 140"/>
        <xdr:cNvSpPr txBox="1"/>
      </xdr:nvSpPr>
      <xdr:spPr>
        <a:xfrm>
          <a:off x="2527300" y="604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15,840
15,707
422.86
11,845,126
11,600,273
229,633
6,036,805
9,623,670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2393</xdr:rowOff>
    </xdr:from>
    <xdr:to>
      <xdr:col>24</xdr:col>
      <xdr:colOff>63500</xdr:colOff>
      <xdr:row>34</xdr:row>
      <xdr:rowOff>49256</xdr:rowOff>
    </xdr:to>
    <xdr:cxnSp macro="">
      <xdr:nvCxnSpPr>
        <xdr:cNvPr id="63" name="直線コネクタ 62"/>
        <xdr:cNvCxnSpPr/>
      </xdr:nvCxnSpPr>
      <xdr:spPr>
        <a:xfrm flipV="1">
          <a:off x="3797300" y="5831693"/>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49256</xdr:rowOff>
    </xdr:from>
    <xdr:to>
      <xdr:col>19</xdr:col>
      <xdr:colOff>177800</xdr:colOff>
      <xdr:row>34</xdr:row>
      <xdr:rowOff>69830</xdr:rowOff>
    </xdr:to>
    <xdr:cxnSp macro="">
      <xdr:nvCxnSpPr>
        <xdr:cNvPr id="66" name="直線コネクタ 65"/>
        <xdr:cNvCxnSpPr/>
      </xdr:nvCxnSpPr>
      <xdr:spPr>
        <a:xfrm flipV="1">
          <a:off x="2908300" y="587855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59608</xdr:rowOff>
    </xdr:from>
    <xdr:to>
      <xdr:col>15</xdr:col>
      <xdr:colOff>50800</xdr:colOff>
      <xdr:row>34</xdr:row>
      <xdr:rowOff>69830</xdr:rowOff>
    </xdr:to>
    <xdr:cxnSp macro="">
      <xdr:nvCxnSpPr>
        <xdr:cNvPr id="69" name="直線コネクタ 68"/>
        <xdr:cNvCxnSpPr/>
      </xdr:nvCxnSpPr>
      <xdr:spPr>
        <a:xfrm>
          <a:off x="2019300" y="5888908"/>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59608</xdr:rowOff>
    </xdr:from>
    <xdr:to>
      <xdr:col>10</xdr:col>
      <xdr:colOff>114300</xdr:colOff>
      <xdr:row>34</xdr:row>
      <xdr:rowOff>62188</xdr:rowOff>
    </xdr:to>
    <xdr:cxnSp macro="">
      <xdr:nvCxnSpPr>
        <xdr:cNvPr id="72" name="直線コネクタ 71"/>
        <xdr:cNvCxnSpPr/>
      </xdr:nvCxnSpPr>
      <xdr:spPr>
        <a:xfrm flipV="1">
          <a:off x="1130300" y="5888908"/>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123043</xdr:rowOff>
    </xdr:from>
    <xdr:to>
      <xdr:col>24</xdr:col>
      <xdr:colOff>114300</xdr:colOff>
      <xdr:row>34</xdr:row>
      <xdr:rowOff>53193</xdr:rowOff>
    </xdr:to>
    <xdr:sp macro="" textlink="">
      <xdr:nvSpPr>
        <xdr:cNvPr id="82" name="楕円 81"/>
        <xdr:cNvSpPr/>
      </xdr:nvSpPr>
      <xdr:spPr>
        <a:xfrm>
          <a:off x="4584700" y="57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145920</xdr:rowOff>
    </xdr:from>
    <xdr:ext cx="534377" cy="259045"/>
    <xdr:sp macro="" textlink="">
      <xdr:nvSpPr>
        <xdr:cNvPr id="83" name="人件費該当値テキスト"/>
        <xdr:cNvSpPr txBox="1"/>
      </xdr:nvSpPr>
      <xdr:spPr>
        <a:xfrm>
          <a:off x="4686300" y="56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169906</xdr:rowOff>
    </xdr:from>
    <xdr:to>
      <xdr:col>20</xdr:col>
      <xdr:colOff>38100</xdr:colOff>
      <xdr:row>34</xdr:row>
      <xdr:rowOff>100056</xdr:rowOff>
    </xdr:to>
    <xdr:sp macro="" textlink="">
      <xdr:nvSpPr>
        <xdr:cNvPr id="84" name="楕円 83"/>
        <xdr:cNvSpPr/>
      </xdr:nvSpPr>
      <xdr:spPr>
        <a:xfrm>
          <a:off x="3746500" y="58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116583</xdr:rowOff>
    </xdr:from>
    <xdr:ext cx="534377" cy="259045"/>
    <xdr:sp macro="" textlink="">
      <xdr:nvSpPr>
        <xdr:cNvPr id="85" name="テキスト ボックス 84"/>
        <xdr:cNvSpPr txBox="1"/>
      </xdr:nvSpPr>
      <xdr:spPr>
        <a:xfrm>
          <a:off x="3530111" y="56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19030</xdr:rowOff>
    </xdr:from>
    <xdr:to>
      <xdr:col>15</xdr:col>
      <xdr:colOff>101600</xdr:colOff>
      <xdr:row>34</xdr:row>
      <xdr:rowOff>120630</xdr:rowOff>
    </xdr:to>
    <xdr:sp macro="" textlink="">
      <xdr:nvSpPr>
        <xdr:cNvPr id="86" name="楕円 85"/>
        <xdr:cNvSpPr/>
      </xdr:nvSpPr>
      <xdr:spPr>
        <a:xfrm>
          <a:off x="2857500" y="58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137157</xdr:rowOff>
    </xdr:from>
    <xdr:ext cx="534377" cy="259045"/>
    <xdr:sp macro="" textlink="">
      <xdr:nvSpPr>
        <xdr:cNvPr id="87" name="テキスト ボックス 86"/>
        <xdr:cNvSpPr txBox="1"/>
      </xdr:nvSpPr>
      <xdr:spPr>
        <a:xfrm>
          <a:off x="2641111" y="56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8808</xdr:rowOff>
    </xdr:from>
    <xdr:to>
      <xdr:col>10</xdr:col>
      <xdr:colOff>165100</xdr:colOff>
      <xdr:row>34</xdr:row>
      <xdr:rowOff>110408</xdr:rowOff>
    </xdr:to>
    <xdr:sp macro="" textlink="">
      <xdr:nvSpPr>
        <xdr:cNvPr id="88" name="楕円 87"/>
        <xdr:cNvSpPr/>
      </xdr:nvSpPr>
      <xdr:spPr>
        <a:xfrm>
          <a:off x="1968500" y="58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126935</xdr:rowOff>
    </xdr:from>
    <xdr:ext cx="534377" cy="259045"/>
    <xdr:sp macro="" textlink="">
      <xdr:nvSpPr>
        <xdr:cNvPr id="89" name="テキスト ボックス 88"/>
        <xdr:cNvSpPr txBox="1"/>
      </xdr:nvSpPr>
      <xdr:spPr>
        <a:xfrm>
          <a:off x="1752111" y="561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11388</xdr:rowOff>
    </xdr:from>
    <xdr:to>
      <xdr:col>6</xdr:col>
      <xdr:colOff>38100</xdr:colOff>
      <xdr:row>34</xdr:row>
      <xdr:rowOff>112988</xdr:rowOff>
    </xdr:to>
    <xdr:sp macro="" textlink="">
      <xdr:nvSpPr>
        <xdr:cNvPr id="90" name="楕円 89"/>
        <xdr:cNvSpPr/>
      </xdr:nvSpPr>
      <xdr:spPr>
        <a:xfrm>
          <a:off x="1079500" y="58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129515</xdr:rowOff>
    </xdr:from>
    <xdr:ext cx="534377" cy="259045"/>
    <xdr:sp macro="" textlink="">
      <xdr:nvSpPr>
        <xdr:cNvPr id="91" name="テキスト ボックス 90"/>
        <xdr:cNvSpPr txBox="1"/>
      </xdr:nvSpPr>
      <xdr:spPr>
        <a:xfrm>
          <a:off x="863111" y="561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52636</xdr:rowOff>
    </xdr:from>
    <xdr:to>
      <xdr:col>24</xdr:col>
      <xdr:colOff>63500</xdr:colOff>
      <xdr:row>56</xdr:row>
      <xdr:rowOff>152338</xdr:rowOff>
    </xdr:to>
    <xdr:cxnSp macro="">
      <xdr:nvCxnSpPr>
        <xdr:cNvPr id="123" name="直線コネクタ 122"/>
        <xdr:cNvCxnSpPr/>
      </xdr:nvCxnSpPr>
      <xdr:spPr>
        <a:xfrm flipV="1">
          <a:off x="3797300" y="9653836"/>
          <a:ext cx="838200" cy="9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152338</xdr:rowOff>
    </xdr:from>
    <xdr:to>
      <xdr:col>19</xdr:col>
      <xdr:colOff>177800</xdr:colOff>
      <xdr:row>57</xdr:row>
      <xdr:rowOff>20551</xdr:rowOff>
    </xdr:to>
    <xdr:cxnSp macro="">
      <xdr:nvCxnSpPr>
        <xdr:cNvPr id="126" name="直線コネクタ 125"/>
        <xdr:cNvCxnSpPr/>
      </xdr:nvCxnSpPr>
      <xdr:spPr>
        <a:xfrm flipV="1">
          <a:off x="2908300" y="9753538"/>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3193</xdr:rowOff>
    </xdr:from>
    <xdr:to>
      <xdr:col>15</xdr:col>
      <xdr:colOff>50800</xdr:colOff>
      <xdr:row>57</xdr:row>
      <xdr:rowOff>20551</xdr:rowOff>
    </xdr:to>
    <xdr:cxnSp macro="">
      <xdr:nvCxnSpPr>
        <xdr:cNvPr id="129" name="直線コネクタ 128"/>
        <xdr:cNvCxnSpPr/>
      </xdr:nvCxnSpPr>
      <xdr:spPr>
        <a:xfrm>
          <a:off x="2019300" y="9775843"/>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3193</xdr:rowOff>
    </xdr:from>
    <xdr:to>
      <xdr:col>10</xdr:col>
      <xdr:colOff>114300</xdr:colOff>
      <xdr:row>57</xdr:row>
      <xdr:rowOff>95874</xdr:rowOff>
    </xdr:to>
    <xdr:cxnSp macro="">
      <xdr:nvCxnSpPr>
        <xdr:cNvPr id="132" name="直線コネクタ 131"/>
        <xdr:cNvCxnSpPr/>
      </xdr:nvCxnSpPr>
      <xdr:spPr>
        <a:xfrm flipV="1">
          <a:off x="1130300" y="9775843"/>
          <a:ext cx="889000" cy="9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1836</xdr:rowOff>
    </xdr:from>
    <xdr:to>
      <xdr:col>24</xdr:col>
      <xdr:colOff>114300</xdr:colOff>
      <xdr:row>56</xdr:row>
      <xdr:rowOff>103436</xdr:rowOff>
    </xdr:to>
    <xdr:sp macro="" textlink="">
      <xdr:nvSpPr>
        <xdr:cNvPr id="142" name="楕円 141"/>
        <xdr:cNvSpPr/>
      </xdr:nvSpPr>
      <xdr:spPr>
        <a:xfrm>
          <a:off x="4584700" y="9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151713</xdr:rowOff>
    </xdr:from>
    <xdr:ext cx="534377" cy="259045"/>
    <xdr:sp macro="" textlink="">
      <xdr:nvSpPr>
        <xdr:cNvPr id="143" name="物件費該当値テキスト"/>
        <xdr:cNvSpPr txBox="1"/>
      </xdr:nvSpPr>
      <xdr:spPr>
        <a:xfrm>
          <a:off x="4686300" y="95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101538</xdr:rowOff>
    </xdr:from>
    <xdr:to>
      <xdr:col>20</xdr:col>
      <xdr:colOff>38100</xdr:colOff>
      <xdr:row>57</xdr:row>
      <xdr:rowOff>31688</xdr:rowOff>
    </xdr:to>
    <xdr:sp macro="" textlink="">
      <xdr:nvSpPr>
        <xdr:cNvPr id="144" name="楕円 143"/>
        <xdr:cNvSpPr/>
      </xdr:nvSpPr>
      <xdr:spPr>
        <a:xfrm>
          <a:off x="3746500" y="970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22815</xdr:rowOff>
    </xdr:from>
    <xdr:ext cx="534377" cy="259045"/>
    <xdr:sp macro="" textlink="">
      <xdr:nvSpPr>
        <xdr:cNvPr id="145" name="テキスト ボックス 144"/>
        <xdr:cNvSpPr txBox="1"/>
      </xdr:nvSpPr>
      <xdr:spPr>
        <a:xfrm>
          <a:off x="3530111" y="979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141201</xdr:rowOff>
    </xdr:from>
    <xdr:to>
      <xdr:col>15</xdr:col>
      <xdr:colOff>101600</xdr:colOff>
      <xdr:row>57</xdr:row>
      <xdr:rowOff>71351</xdr:rowOff>
    </xdr:to>
    <xdr:sp macro="" textlink="">
      <xdr:nvSpPr>
        <xdr:cNvPr id="146" name="楕円 145"/>
        <xdr:cNvSpPr/>
      </xdr:nvSpPr>
      <xdr:spPr>
        <a:xfrm>
          <a:off x="2857500" y="97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62478</xdr:rowOff>
    </xdr:from>
    <xdr:ext cx="534377" cy="259045"/>
    <xdr:sp macro="" textlink="">
      <xdr:nvSpPr>
        <xdr:cNvPr id="147" name="テキスト ボックス 146"/>
        <xdr:cNvSpPr txBox="1"/>
      </xdr:nvSpPr>
      <xdr:spPr>
        <a:xfrm>
          <a:off x="2641111" y="98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123843</xdr:rowOff>
    </xdr:from>
    <xdr:to>
      <xdr:col>10</xdr:col>
      <xdr:colOff>165100</xdr:colOff>
      <xdr:row>57</xdr:row>
      <xdr:rowOff>53993</xdr:rowOff>
    </xdr:to>
    <xdr:sp macro="" textlink="">
      <xdr:nvSpPr>
        <xdr:cNvPr id="148" name="楕円 147"/>
        <xdr:cNvSpPr/>
      </xdr:nvSpPr>
      <xdr:spPr>
        <a:xfrm>
          <a:off x="1968500" y="97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45120</xdr:rowOff>
    </xdr:from>
    <xdr:ext cx="534377" cy="259045"/>
    <xdr:sp macro="" textlink="">
      <xdr:nvSpPr>
        <xdr:cNvPr id="149" name="テキスト ボックス 148"/>
        <xdr:cNvSpPr txBox="1"/>
      </xdr:nvSpPr>
      <xdr:spPr>
        <a:xfrm>
          <a:off x="1752111" y="98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45074</xdr:rowOff>
    </xdr:from>
    <xdr:to>
      <xdr:col>6</xdr:col>
      <xdr:colOff>38100</xdr:colOff>
      <xdr:row>57</xdr:row>
      <xdr:rowOff>146674</xdr:rowOff>
    </xdr:to>
    <xdr:sp macro="" textlink="">
      <xdr:nvSpPr>
        <xdr:cNvPr id="150" name="楕円 149"/>
        <xdr:cNvSpPr/>
      </xdr:nvSpPr>
      <xdr:spPr>
        <a:xfrm>
          <a:off x="1079500" y="98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137801</xdr:rowOff>
    </xdr:from>
    <xdr:ext cx="534377" cy="259045"/>
    <xdr:sp macro="" textlink="">
      <xdr:nvSpPr>
        <xdr:cNvPr id="151" name="テキスト ボックス 150"/>
        <xdr:cNvSpPr txBox="1"/>
      </xdr:nvSpPr>
      <xdr:spPr>
        <a:xfrm>
          <a:off x="863111" y="99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118935</xdr:rowOff>
    </xdr:from>
    <xdr:to>
      <xdr:col>24</xdr:col>
      <xdr:colOff>63500</xdr:colOff>
      <xdr:row>71</xdr:row>
      <xdr:rowOff>133223</xdr:rowOff>
    </xdr:to>
    <xdr:cxnSp macro="">
      <xdr:nvCxnSpPr>
        <xdr:cNvPr id="180" name="直線コネクタ 179"/>
        <xdr:cNvCxnSpPr/>
      </xdr:nvCxnSpPr>
      <xdr:spPr>
        <a:xfrm flipV="1">
          <a:off x="3797300" y="1229188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133223</xdr:rowOff>
    </xdr:from>
    <xdr:to>
      <xdr:col>19</xdr:col>
      <xdr:colOff>177800</xdr:colOff>
      <xdr:row>73</xdr:row>
      <xdr:rowOff>100571</xdr:rowOff>
    </xdr:to>
    <xdr:cxnSp macro="">
      <xdr:nvCxnSpPr>
        <xdr:cNvPr id="183" name="直線コネクタ 182"/>
        <xdr:cNvCxnSpPr/>
      </xdr:nvCxnSpPr>
      <xdr:spPr>
        <a:xfrm flipV="1">
          <a:off x="2908300" y="12306173"/>
          <a:ext cx="889000" cy="3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100571</xdr:rowOff>
    </xdr:from>
    <xdr:to>
      <xdr:col>15</xdr:col>
      <xdr:colOff>50800</xdr:colOff>
      <xdr:row>74</xdr:row>
      <xdr:rowOff>22085</xdr:rowOff>
    </xdr:to>
    <xdr:cxnSp macro="">
      <xdr:nvCxnSpPr>
        <xdr:cNvPr id="186" name="直線コネクタ 185"/>
        <xdr:cNvCxnSpPr/>
      </xdr:nvCxnSpPr>
      <xdr:spPr>
        <a:xfrm flipV="1">
          <a:off x="2019300" y="12616421"/>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22085</xdr:rowOff>
    </xdr:from>
    <xdr:to>
      <xdr:col>10</xdr:col>
      <xdr:colOff>114300</xdr:colOff>
      <xdr:row>74</xdr:row>
      <xdr:rowOff>105981</xdr:rowOff>
    </xdr:to>
    <xdr:cxnSp macro="">
      <xdr:nvCxnSpPr>
        <xdr:cNvPr id="189" name="直線コネクタ 188"/>
        <xdr:cNvCxnSpPr/>
      </xdr:nvCxnSpPr>
      <xdr:spPr>
        <a:xfrm flipV="1">
          <a:off x="1130300" y="12709385"/>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68135</xdr:rowOff>
    </xdr:from>
    <xdr:to>
      <xdr:col>24</xdr:col>
      <xdr:colOff>114300</xdr:colOff>
      <xdr:row>71</xdr:row>
      <xdr:rowOff>169735</xdr:rowOff>
    </xdr:to>
    <xdr:sp macro="" textlink="">
      <xdr:nvSpPr>
        <xdr:cNvPr id="199" name="楕円 198"/>
        <xdr:cNvSpPr/>
      </xdr:nvSpPr>
      <xdr:spPr>
        <a:xfrm>
          <a:off x="4584700" y="122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21162</xdr:rowOff>
    </xdr:from>
    <xdr:ext cx="534377" cy="259045"/>
    <xdr:sp macro="" textlink="">
      <xdr:nvSpPr>
        <xdr:cNvPr id="200" name="維持補修費該当値テキスト"/>
        <xdr:cNvSpPr txBox="1"/>
      </xdr:nvSpPr>
      <xdr:spPr>
        <a:xfrm>
          <a:off x="4686300" y="121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82423</xdr:rowOff>
    </xdr:from>
    <xdr:to>
      <xdr:col>20</xdr:col>
      <xdr:colOff>38100</xdr:colOff>
      <xdr:row>72</xdr:row>
      <xdr:rowOff>12573</xdr:rowOff>
    </xdr:to>
    <xdr:sp macro="" textlink="">
      <xdr:nvSpPr>
        <xdr:cNvPr id="201" name="楕円 200"/>
        <xdr:cNvSpPr/>
      </xdr:nvSpPr>
      <xdr:spPr>
        <a:xfrm>
          <a:off x="3746500" y="1225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29100</xdr:rowOff>
    </xdr:from>
    <xdr:ext cx="534377" cy="259045"/>
    <xdr:sp macro="" textlink="">
      <xdr:nvSpPr>
        <xdr:cNvPr id="202" name="テキスト ボックス 201"/>
        <xdr:cNvSpPr txBox="1"/>
      </xdr:nvSpPr>
      <xdr:spPr>
        <a:xfrm>
          <a:off x="3530111" y="1203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49771</xdr:rowOff>
    </xdr:from>
    <xdr:to>
      <xdr:col>15</xdr:col>
      <xdr:colOff>101600</xdr:colOff>
      <xdr:row>73</xdr:row>
      <xdr:rowOff>151371</xdr:rowOff>
    </xdr:to>
    <xdr:sp macro="" textlink="">
      <xdr:nvSpPr>
        <xdr:cNvPr id="203" name="楕円 202"/>
        <xdr:cNvSpPr/>
      </xdr:nvSpPr>
      <xdr:spPr>
        <a:xfrm>
          <a:off x="2857500" y="125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167898</xdr:rowOff>
    </xdr:from>
    <xdr:ext cx="534377" cy="259045"/>
    <xdr:sp macro="" textlink="">
      <xdr:nvSpPr>
        <xdr:cNvPr id="204" name="テキスト ボックス 203"/>
        <xdr:cNvSpPr txBox="1"/>
      </xdr:nvSpPr>
      <xdr:spPr>
        <a:xfrm>
          <a:off x="2641111" y="123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142735</xdr:rowOff>
    </xdr:from>
    <xdr:to>
      <xdr:col>10</xdr:col>
      <xdr:colOff>165100</xdr:colOff>
      <xdr:row>74</xdr:row>
      <xdr:rowOff>72885</xdr:rowOff>
    </xdr:to>
    <xdr:sp macro="" textlink="">
      <xdr:nvSpPr>
        <xdr:cNvPr id="205" name="楕円 204"/>
        <xdr:cNvSpPr/>
      </xdr:nvSpPr>
      <xdr:spPr>
        <a:xfrm>
          <a:off x="1968500" y="126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89412</xdr:rowOff>
    </xdr:from>
    <xdr:ext cx="534377" cy="259045"/>
    <xdr:sp macro="" textlink="">
      <xdr:nvSpPr>
        <xdr:cNvPr id="206" name="テキスト ボックス 205"/>
        <xdr:cNvSpPr txBox="1"/>
      </xdr:nvSpPr>
      <xdr:spPr>
        <a:xfrm>
          <a:off x="1752111" y="124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55181</xdr:rowOff>
    </xdr:from>
    <xdr:to>
      <xdr:col>6</xdr:col>
      <xdr:colOff>38100</xdr:colOff>
      <xdr:row>74</xdr:row>
      <xdr:rowOff>156781</xdr:rowOff>
    </xdr:to>
    <xdr:sp macro="" textlink="">
      <xdr:nvSpPr>
        <xdr:cNvPr id="207" name="楕円 206"/>
        <xdr:cNvSpPr/>
      </xdr:nvSpPr>
      <xdr:spPr>
        <a:xfrm>
          <a:off x="1079500" y="127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1858</xdr:rowOff>
    </xdr:from>
    <xdr:ext cx="534377" cy="259045"/>
    <xdr:sp macro="" textlink="">
      <xdr:nvSpPr>
        <xdr:cNvPr id="208" name="テキスト ボックス 207"/>
        <xdr:cNvSpPr txBox="1"/>
      </xdr:nvSpPr>
      <xdr:spPr>
        <a:xfrm>
          <a:off x="863111" y="125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11455</xdr:rowOff>
    </xdr:from>
    <xdr:to>
      <xdr:col>24</xdr:col>
      <xdr:colOff>63500</xdr:colOff>
      <xdr:row>96</xdr:row>
      <xdr:rowOff>70515</xdr:rowOff>
    </xdr:to>
    <xdr:cxnSp macro="">
      <xdr:nvCxnSpPr>
        <xdr:cNvPr id="240" name="直線コネクタ 239"/>
        <xdr:cNvCxnSpPr/>
      </xdr:nvCxnSpPr>
      <xdr:spPr>
        <a:xfrm>
          <a:off x="3797300" y="16470655"/>
          <a:ext cx="838200" cy="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166266</xdr:rowOff>
    </xdr:from>
    <xdr:to>
      <xdr:col>19</xdr:col>
      <xdr:colOff>177800</xdr:colOff>
      <xdr:row>96</xdr:row>
      <xdr:rowOff>11455</xdr:rowOff>
    </xdr:to>
    <xdr:cxnSp macro="">
      <xdr:nvCxnSpPr>
        <xdr:cNvPr id="243" name="直線コネクタ 242"/>
        <xdr:cNvCxnSpPr/>
      </xdr:nvCxnSpPr>
      <xdr:spPr>
        <a:xfrm>
          <a:off x="2908300" y="16454016"/>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163376</xdr:rowOff>
    </xdr:from>
    <xdr:to>
      <xdr:col>15</xdr:col>
      <xdr:colOff>50800</xdr:colOff>
      <xdr:row>95</xdr:row>
      <xdr:rowOff>166266</xdr:rowOff>
    </xdr:to>
    <xdr:cxnSp macro="">
      <xdr:nvCxnSpPr>
        <xdr:cNvPr id="246" name="直線コネクタ 245"/>
        <xdr:cNvCxnSpPr/>
      </xdr:nvCxnSpPr>
      <xdr:spPr>
        <a:xfrm>
          <a:off x="2019300" y="16451126"/>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163376</xdr:rowOff>
    </xdr:from>
    <xdr:to>
      <xdr:col>10</xdr:col>
      <xdr:colOff>114300</xdr:colOff>
      <xdr:row>96</xdr:row>
      <xdr:rowOff>62106</xdr:rowOff>
    </xdr:to>
    <xdr:cxnSp macro="">
      <xdr:nvCxnSpPr>
        <xdr:cNvPr id="249" name="直線コネクタ 248"/>
        <xdr:cNvCxnSpPr/>
      </xdr:nvCxnSpPr>
      <xdr:spPr>
        <a:xfrm flipV="1">
          <a:off x="1130300" y="1645112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19715</xdr:rowOff>
    </xdr:from>
    <xdr:to>
      <xdr:col>24</xdr:col>
      <xdr:colOff>114300</xdr:colOff>
      <xdr:row>96</xdr:row>
      <xdr:rowOff>121315</xdr:rowOff>
    </xdr:to>
    <xdr:sp macro="" textlink="">
      <xdr:nvSpPr>
        <xdr:cNvPr id="259" name="楕円 258"/>
        <xdr:cNvSpPr/>
      </xdr:nvSpPr>
      <xdr:spPr>
        <a:xfrm>
          <a:off x="4584700" y="164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169592</xdr:rowOff>
    </xdr:from>
    <xdr:ext cx="534377" cy="259045"/>
    <xdr:sp macro="" textlink="">
      <xdr:nvSpPr>
        <xdr:cNvPr id="260" name="扶助費該当値テキスト"/>
        <xdr:cNvSpPr txBox="1"/>
      </xdr:nvSpPr>
      <xdr:spPr>
        <a:xfrm>
          <a:off x="4686300" y="164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132105</xdr:rowOff>
    </xdr:from>
    <xdr:to>
      <xdr:col>20</xdr:col>
      <xdr:colOff>38100</xdr:colOff>
      <xdr:row>96</xdr:row>
      <xdr:rowOff>62255</xdr:rowOff>
    </xdr:to>
    <xdr:sp macro="" textlink="">
      <xdr:nvSpPr>
        <xdr:cNvPr id="261" name="楕円 260"/>
        <xdr:cNvSpPr/>
      </xdr:nvSpPr>
      <xdr:spPr>
        <a:xfrm>
          <a:off x="3746500" y="164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53382</xdr:rowOff>
    </xdr:from>
    <xdr:ext cx="534377" cy="259045"/>
    <xdr:sp macro="" textlink="">
      <xdr:nvSpPr>
        <xdr:cNvPr id="262" name="テキスト ボックス 261"/>
        <xdr:cNvSpPr txBox="1"/>
      </xdr:nvSpPr>
      <xdr:spPr>
        <a:xfrm>
          <a:off x="3530111" y="1651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115466</xdr:rowOff>
    </xdr:from>
    <xdr:to>
      <xdr:col>15</xdr:col>
      <xdr:colOff>101600</xdr:colOff>
      <xdr:row>96</xdr:row>
      <xdr:rowOff>45616</xdr:rowOff>
    </xdr:to>
    <xdr:sp macro="" textlink="">
      <xdr:nvSpPr>
        <xdr:cNvPr id="263" name="楕円 262"/>
        <xdr:cNvSpPr/>
      </xdr:nvSpPr>
      <xdr:spPr>
        <a:xfrm>
          <a:off x="2857500" y="164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36743</xdr:rowOff>
    </xdr:from>
    <xdr:ext cx="534377" cy="259045"/>
    <xdr:sp macro="" textlink="">
      <xdr:nvSpPr>
        <xdr:cNvPr id="264" name="テキスト ボックス 263"/>
        <xdr:cNvSpPr txBox="1"/>
      </xdr:nvSpPr>
      <xdr:spPr>
        <a:xfrm>
          <a:off x="2641111" y="1649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112576</xdr:rowOff>
    </xdr:from>
    <xdr:to>
      <xdr:col>10</xdr:col>
      <xdr:colOff>165100</xdr:colOff>
      <xdr:row>96</xdr:row>
      <xdr:rowOff>42726</xdr:rowOff>
    </xdr:to>
    <xdr:sp macro="" textlink="">
      <xdr:nvSpPr>
        <xdr:cNvPr id="265" name="楕円 264"/>
        <xdr:cNvSpPr/>
      </xdr:nvSpPr>
      <xdr:spPr>
        <a:xfrm>
          <a:off x="1968500" y="164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33853</xdr:rowOff>
    </xdr:from>
    <xdr:ext cx="534377" cy="259045"/>
    <xdr:sp macro="" textlink="">
      <xdr:nvSpPr>
        <xdr:cNvPr id="266" name="テキスト ボックス 265"/>
        <xdr:cNvSpPr txBox="1"/>
      </xdr:nvSpPr>
      <xdr:spPr>
        <a:xfrm>
          <a:off x="1752111" y="164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11306</xdr:rowOff>
    </xdr:from>
    <xdr:to>
      <xdr:col>6</xdr:col>
      <xdr:colOff>38100</xdr:colOff>
      <xdr:row>96</xdr:row>
      <xdr:rowOff>112906</xdr:rowOff>
    </xdr:to>
    <xdr:sp macro="" textlink="">
      <xdr:nvSpPr>
        <xdr:cNvPr id="267" name="楕円 266"/>
        <xdr:cNvSpPr/>
      </xdr:nvSpPr>
      <xdr:spPr>
        <a:xfrm>
          <a:off x="1079500" y="164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104033</xdr:rowOff>
    </xdr:from>
    <xdr:ext cx="534377" cy="259045"/>
    <xdr:sp macro="" textlink="">
      <xdr:nvSpPr>
        <xdr:cNvPr id="268" name="テキスト ボックス 267"/>
        <xdr:cNvSpPr txBox="1"/>
      </xdr:nvSpPr>
      <xdr:spPr>
        <a:xfrm>
          <a:off x="863111" y="165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9" name="直線コネクタ 27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80" name="テキスト ボックス 27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81" name="直線コネクタ 28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2" name="テキスト ボックス 28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3" name="直線コネクタ 28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4" name="テキスト ボックス 28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7" name="直線コネクタ 28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8" name="テキスト ボックス 287"/>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9" name="直線コネクタ 28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90" name="テキスト ボックス 28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91" name="直線コネクタ 29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2" name="テキスト ボックス 29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24266</xdr:rowOff>
    </xdr:from>
    <xdr:to>
      <xdr:col>54</xdr:col>
      <xdr:colOff>189865</xdr:colOff>
      <xdr:row>38</xdr:row>
      <xdr:rowOff>124737</xdr:rowOff>
    </xdr:to>
    <xdr:cxnSp macro="">
      <xdr:nvCxnSpPr>
        <xdr:cNvPr id="296" name="直線コネクタ 295"/>
        <xdr:cNvCxnSpPr/>
      </xdr:nvCxnSpPr>
      <xdr:spPr>
        <a:xfrm flipV="1">
          <a:off x="10475595" y="5339216"/>
          <a:ext cx="1270" cy="130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128564</xdr:rowOff>
    </xdr:from>
    <xdr:ext cx="534377" cy="259045"/>
    <xdr:sp macro="" textlink="">
      <xdr:nvSpPr>
        <xdr:cNvPr id="297" name="補助費等最小値テキスト"/>
        <xdr:cNvSpPr txBox="1"/>
      </xdr:nvSpPr>
      <xdr:spPr>
        <a:xfrm>
          <a:off x="10528300" y="66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124737</xdr:rowOff>
    </xdr:from>
    <xdr:to>
      <xdr:col>55</xdr:col>
      <xdr:colOff>88900</xdr:colOff>
      <xdr:row>38</xdr:row>
      <xdr:rowOff>124737</xdr:rowOff>
    </xdr:to>
    <xdr:cxnSp macro="">
      <xdr:nvCxnSpPr>
        <xdr:cNvPr id="298" name="直線コネクタ 297"/>
        <xdr:cNvCxnSpPr/>
      </xdr:nvCxnSpPr>
      <xdr:spPr>
        <a:xfrm>
          <a:off x="10388600" y="6639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142393</xdr:rowOff>
    </xdr:from>
    <xdr:ext cx="599010" cy="259045"/>
    <xdr:sp macro="" textlink="">
      <xdr:nvSpPr>
        <xdr:cNvPr id="299" name="補助費等最大値テキスト"/>
        <xdr:cNvSpPr txBox="1"/>
      </xdr:nvSpPr>
      <xdr:spPr>
        <a:xfrm>
          <a:off x="10528300" y="511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24266</xdr:rowOff>
    </xdr:from>
    <xdr:to>
      <xdr:col>55</xdr:col>
      <xdr:colOff>88900</xdr:colOff>
      <xdr:row>31</xdr:row>
      <xdr:rowOff>24266</xdr:rowOff>
    </xdr:to>
    <xdr:cxnSp macro="">
      <xdr:nvCxnSpPr>
        <xdr:cNvPr id="300" name="直線コネクタ 299"/>
        <xdr:cNvCxnSpPr/>
      </xdr:nvCxnSpPr>
      <xdr:spPr>
        <a:xfrm>
          <a:off x="10388600" y="533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24266</xdr:rowOff>
    </xdr:from>
    <xdr:to>
      <xdr:col>55</xdr:col>
      <xdr:colOff>0</xdr:colOff>
      <xdr:row>32</xdr:row>
      <xdr:rowOff>118326</xdr:rowOff>
    </xdr:to>
    <xdr:cxnSp macro="">
      <xdr:nvCxnSpPr>
        <xdr:cNvPr id="301" name="直線コネクタ 300"/>
        <xdr:cNvCxnSpPr/>
      </xdr:nvCxnSpPr>
      <xdr:spPr>
        <a:xfrm flipV="1">
          <a:off x="9639300" y="5339216"/>
          <a:ext cx="838200" cy="2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85024</xdr:rowOff>
    </xdr:from>
    <xdr:ext cx="534377" cy="259045"/>
    <xdr:sp macro="" textlink="">
      <xdr:nvSpPr>
        <xdr:cNvPr id="302" name="補助費等平均値テキスト"/>
        <xdr:cNvSpPr txBox="1"/>
      </xdr:nvSpPr>
      <xdr:spPr>
        <a:xfrm>
          <a:off x="10528300" y="6085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106597</xdr:rowOff>
    </xdr:from>
    <xdr:to>
      <xdr:col>55</xdr:col>
      <xdr:colOff>50800</xdr:colOff>
      <xdr:row>36</xdr:row>
      <xdr:rowOff>36747</xdr:rowOff>
    </xdr:to>
    <xdr:sp macro="" textlink="">
      <xdr:nvSpPr>
        <xdr:cNvPr id="303" name="フローチャート: 判断 302"/>
        <xdr:cNvSpPr/>
      </xdr:nvSpPr>
      <xdr:spPr>
        <a:xfrm>
          <a:off x="10426700" y="610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118326</xdr:rowOff>
    </xdr:from>
    <xdr:to>
      <xdr:col>50</xdr:col>
      <xdr:colOff>114300</xdr:colOff>
      <xdr:row>33</xdr:row>
      <xdr:rowOff>98361</xdr:rowOff>
    </xdr:to>
    <xdr:cxnSp macro="">
      <xdr:nvCxnSpPr>
        <xdr:cNvPr id="304" name="直線コネクタ 303"/>
        <xdr:cNvCxnSpPr/>
      </xdr:nvCxnSpPr>
      <xdr:spPr>
        <a:xfrm flipV="1">
          <a:off x="8750300" y="5604726"/>
          <a:ext cx="889000" cy="1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110198</xdr:rowOff>
    </xdr:from>
    <xdr:to>
      <xdr:col>50</xdr:col>
      <xdr:colOff>165100</xdr:colOff>
      <xdr:row>36</xdr:row>
      <xdr:rowOff>40348</xdr:rowOff>
    </xdr:to>
    <xdr:sp macro="" textlink="">
      <xdr:nvSpPr>
        <xdr:cNvPr id="305" name="フローチャート: 判断 304"/>
        <xdr:cNvSpPr/>
      </xdr:nvSpPr>
      <xdr:spPr>
        <a:xfrm>
          <a:off x="9588500" y="61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31475</xdr:rowOff>
    </xdr:from>
    <xdr:ext cx="534377" cy="259045"/>
    <xdr:sp macro="" textlink="">
      <xdr:nvSpPr>
        <xdr:cNvPr id="306" name="テキスト ボックス 305"/>
        <xdr:cNvSpPr txBox="1"/>
      </xdr:nvSpPr>
      <xdr:spPr>
        <a:xfrm>
          <a:off x="9372111" y="62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98361</xdr:rowOff>
    </xdr:from>
    <xdr:to>
      <xdr:col>45</xdr:col>
      <xdr:colOff>177800</xdr:colOff>
      <xdr:row>33</xdr:row>
      <xdr:rowOff>142405</xdr:rowOff>
    </xdr:to>
    <xdr:cxnSp macro="">
      <xdr:nvCxnSpPr>
        <xdr:cNvPr id="307" name="直線コネクタ 306"/>
        <xdr:cNvCxnSpPr/>
      </xdr:nvCxnSpPr>
      <xdr:spPr>
        <a:xfrm flipV="1">
          <a:off x="7861300" y="5756211"/>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169482</xdr:rowOff>
    </xdr:from>
    <xdr:to>
      <xdr:col>46</xdr:col>
      <xdr:colOff>38100</xdr:colOff>
      <xdr:row>36</xdr:row>
      <xdr:rowOff>99632</xdr:rowOff>
    </xdr:to>
    <xdr:sp macro="" textlink="">
      <xdr:nvSpPr>
        <xdr:cNvPr id="308" name="フローチャート: 判断 307"/>
        <xdr:cNvSpPr/>
      </xdr:nvSpPr>
      <xdr:spPr>
        <a:xfrm>
          <a:off x="8699500" y="617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90759</xdr:rowOff>
    </xdr:from>
    <xdr:ext cx="534377" cy="259045"/>
    <xdr:sp macro="" textlink="">
      <xdr:nvSpPr>
        <xdr:cNvPr id="309" name="テキスト ボックス 308"/>
        <xdr:cNvSpPr txBox="1"/>
      </xdr:nvSpPr>
      <xdr:spPr>
        <a:xfrm>
          <a:off x="8483111" y="62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139281</xdr:rowOff>
    </xdr:from>
    <xdr:to>
      <xdr:col>41</xdr:col>
      <xdr:colOff>50800</xdr:colOff>
      <xdr:row>33</xdr:row>
      <xdr:rowOff>142405</xdr:rowOff>
    </xdr:to>
    <xdr:cxnSp macro="">
      <xdr:nvCxnSpPr>
        <xdr:cNvPr id="310" name="直線コネクタ 309"/>
        <xdr:cNvCxnSpPr/>
      </xdr:nvCxnSpPr>
      <xdr:spPr>
        <a:xfrm>
          <a:off x="6972300" y="5282781"/>
          <a:ext cx="889000" cy="5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2642</xdr:rowOff>
    </xdr:from>
    <xdr:to>
      <xdr:col>41</xdr:col>
      <xdr:colOff>101600</xdr:colOff>
      <xdr:row>36</xdr:row>
      <xdr:rowOff>104242</xdr:rowOff>
    </xdr:to>
    <xdr:sp macro="" textlink="">
      <xdr:nvSpPr>
        <xdr:cNvPr id="311" name="フローチャート: 判断 310"/>
        <xdr:cNvSpPr/>
      </xdr:nvSpPr>
      <xdr:spPr>
        <a:xfrm>
          <a:off x="7810500" y="617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95369</xdr:rowOff>
    </xdr:from>
    <xdr:ext cx="534377" cy="259045"/>
    <xdr:sp macro="" textlink="">
      <xdr:nvSpPr>
        <xdr:cNvPr id="312" name="テキスト ボックス 311"/>
        <xdr:cNvSpPr txBox="1"/>
      </xdr:nvSpPr>
      <xdr:spPr>
        <a:xfrm>
          <a:off x="7594111" y="62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24273</xdr:rowOff>
    </xdr:from>
    <xdr:to>
      <xdr:col>36</xdr:col>
      <xdr:colOff>165100</xdr:colOff>
      <xdr:row>36</xdr:row>
      <xdr:rowOff>125873</xdr:rowOff>
    </xdr:to>
    <xdr:sp macro="" textlink="">
      <xdr:nvSpPr>
        <xdr:cNvPr id="313" name="フローチャート: 判断 312"/>
        <xdr:cNvSpPr/>
      </xdr:nvSpPr>
      <xdr:spPr>
        <a:xfrm>
          <a:off x="69215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117000</xdr:rowOff>
    </xdr:from>
    <xdr:ext cx="534377" cy="259045"/>
    <xdr:sp macro="" textlink="">
      <xdr:nvSpPr>
        <xdr:cNvPr id="314" name="テキスト ボックス 313"/>
        <xdr:cNvSpPr txBox="1"/>
      </xdr:nvSpPr>
      <xdr:spPr>
        <a:xfrm>
          <a:off x="6705111" y="62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144916</xdr:rowOff>
    </xdr:from>
    <xdr:to>
      <xdr:col>55</xdr:col>
      <xdr:colOff>50800</xdr:colOff>
      <xdr:row>31</xdr:row>
      <xdr:rowOff>75066</xdr:rowOff>
    </xdr:to>
    <xdr:sp macro="" textlink="">
      <xdr:nvSpPr>
        <xdr:cNvPr id="320" name="楕円 319"/>
        <xdr:cNvSpPr/>
      </xdr:nvSpPr>
      <xdr:spPr>
        <a:xfrm>
          <a:off x="10426700" y="528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97943</xdr:rowOff>
    </xdr:from>
    <xdr:ext cx="599010" cy="259045"/>
    <xdr:sp macro="" textlink="">
      <xdr:nvSpPr>
        <xdr:cNvPr id="321" name="補助費等該当値テキスト"/>
        <xdr:cNvSpPr txBox="1"/>
      </xdr:nvSpPr>
      <xdr:spPr>
        <a:xfrm>
          <a:off x="10528300" y="524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67526</xdr:rowOff>
    </xdr:from>
    <xdr:to>
      <xdr:col>50</xdr:col>
      <xdr:colOff>165100</xdr:colOff>
      <xdr:row>32</xdr:row>
      <xdr:rowOff>169126</xdr:rowOff>
    </xdr:to>
    <xdr:sp macro="" textlink="">
      <xdr:nvSpPr>
        <xdr:cNvPr id="322" name="楕円 321"/>
        <xdr:cNvSpPr/>
      </xdr:nvSpPr>
      <xdr:spPr>
        <a:xfrm>
          <a:off x="9588500" y="55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14203</xdr:rowOff>
    </xdr:from>
    <xdr:ext cx="599010" cy="259045"/>
    <xdr:sp macro="" textlink="">
      <xdr:nvSpPr>
        <xdr:cNvPr id="323" name="テキスト ボックス 322"/>
        <xdr:cNvSpPr txBox="1"/>
      </xdr:nvSpPr>
      <xdr:spPr>
        <a:xfrm>
          <a:off x="9339795" y="532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47561</xdr:rowOff>
    </xdr:from>
    <xdr:to>
      <xdr:col>46</xdr:col>
      <xdr:colOff>38100</xdr:colOff>
      <xdr:row>33</xdr:row>
      <xdr:rowOff>149161</xdr:rowOff>
    </xdr:to>
    <xdr:sp macro="" textlink="">
      <xdr:nvSpPr>
        <xdr:cNvPr id="324" name="楕円 323"/>
        <xdr:cNvSpPr/>
      </xdr:nvSpPr>
      <xdr:spPr>
        <a:xfrm>
          <a:off x="8699500" y="57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165688</xdr:rowOff>
    </xdr:from>
    <xdr:ext cx="599010" cy="259045"/>
    <xdr:sp macro="" textlink="">
      <xdr:nvSpPr>
        <xdr:cNvPr id="325" name="テキスト ボックス 324"/>
        <xdr:cNvSpPr txBox="1"/>
      </xdr:nvSpPr>
      <xdr:spPr>
        <a:xfrm>
          <a:off x="8450795" y="548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91605</xdr:rowOff>
    </xdr:from>
    <xdr:to>
      <xdr:col>41</xdr:col>
      <xdr:colOff>101600</xdr:colOff>
      <xdr:row>34</xdr:row>
      <xdr:rowOff>21755</xdr:rowOff>
    </xdr:to>
    <xdr:sp macro="" textlink="">
      <xdr:nvSpPr>
        <xdr:cNvPr id="326" name="楕円 325"/>
        <xdr:cNvSpPr/>
      </xdr:nvSpPr>
      <xdr:spPr>
        <a:xfrm>
          <a:off x="7810500" y="57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38282</xdr:rowOff>
    </xdr:from>
    <xdr:ext cx="599010" cy="259045"/>
    <xdr:sp macro="" textlink="">
      <xdr:nvSpPr>
        <xdr:cNvPr id="327" name="テキスト ボックス 326"/>
        <xdr:cNvSpPr txBox="1"/>
      </xdr:nvSpPr>
      <xdr:spPr>
        <a:xfrm>
          <a:off x="7561795" y="552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88481</xdr:rowOff>
    </xdr:from>
    <xdr:to>
      <xdr:col>36</xdr:col>
      <xdr:colOff>165100</xdr:colOff>
      <xdr:row>31</xdr:row>
      <xdr:rowOff>18631</xdr:rowOff>
    </xdr:to>
    <xdr:sp macro="" textlink="">
      <xdr:nvSpPr>
        <xdr:cNvPr id="328" name="楕円 327"/>
        <xdr:cNvSpPr/>
      </xdr:nvSpPr>
      <xdr:spPr>
        <a:xfrm>
          <a:off x="6921500" y="52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35158</xdr:rowOff>
    </xdr:from>
    <xdr:ext cx="599010" cy="259045"/>
    <xdr:sp macro="" textlink="">
      <xdr:nvSpPr>
        <xdr:cNvPr id="329" name="テキスト ボックス 328"/>
        <xdr:cNvSpPr txBox="1"/>
      </xdr:nvSpPr>
      <xdr:spPr>
        <a:xfrm>
          <a:off x="6672795" y="500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1" name="テキスト ボックス 34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3" name="テキスト ボックス 34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5" name="テキスト ボックス 34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7" name="テキスト ボックス 34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3" name="直線コネクタ 352"/>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4"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5" name="直線コネクタ 354"/>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6"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7" name="直線コネクタ 356"/>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26494</xdr:rowOff>
    </xdr:from>
    <xdr:to>
      <xdr:col>55</xdr:col>
      <xdr:colOff>0</xdr:colOff>
      <xdr:row>58</xdr:row>
      <xdr:rowOff>72644</xdr:rowOff>
    </xdr:to>
    <xdr:cxnSp macro="">
      <xdr:nvCxnSpPr>
        <xdr:cNvPr id="358" name="直線コネクタ 357"/>
        <xdr:cNvCxnSpPr/>
      </xdr:nvCxnSpPr>
      <xdr:spPr>
        <a:xfrm flipV="1">
          <a:off x="9639300" y="9970594"/>
          <a:ext cx="838200" cy="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9"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60" name="フローチャート: 判断 359"/>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34434</xdr:rowOff>
    </xdr:from>
    <xdr:to>
      <xdr:col>50</xdr:col>
      <xdr:colOff>114300</xdr:colOff>
      <xdr:row>58</xdr:row>
      <xdr:rowOff>72644</xdr:rowOff>
    </xdr:to>
    <xdr:cxnSp macro="">
      <xdr:nvCxnSpPr>
        <xdr:cNvPr id="361" name="直線コネクタ 360"/>
        <xdr:cNvCxnSpPr/>
      </xdr:nvCxnSpPr>
      <xdr:spPr>
        <a:xfrm>
          <a:off x="8750300" y="9978534"/>
          <a:ext cx="889000" cy="3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2" name="フローチャート: 判断 361"/>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3" name="テキスト ボックス 362"/>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18237</xdr:rowOff>
    </xdr:from>
    <xdr:to>
      <xdr:col>45</xdr:col>
      <xdr:colOff>177800</xdr:colOff>
      <xdr:row>58</xdr:row>
      <xdr:rowOff>34434</xdr:rowOff>
    </xdr:to>
    <xdr:cxnSp macro="">
      <xdr:nvCxnSpPr>
        <xdr:cNvPr id="364" name="直線コネクタ 363"/>
        <xdr:cNvCxnSpPr/>
      </xdr:nvCxnSpPr>
      <xdr:spPr>
        <a:xfrm>
          <a:off x="7861300" y="9962337"/>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5" name="フローチャート: 判断 364"/>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6" name="テキスト ボックス 365"/>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18237</xdr:rowOff>
    </xdr:from>
    <xdr:to>
      <xdr:col>41</xdr:col>
      <xdr:colOff>50800</xdr:colOff>
      <xdr:row>58</xdr:row>
      <xdr:rowOff>112790</xdr:rowOff>
    </xdr:to>
    <xdr:cxnSp macro="">
      <xdr:nvCxnSpPr>
        <xdr:cNvPr id="367" name="直線コネクタ 366"/>
        <xdr:cNvCxnSpPr/>
      </xdr:nvCxnSpPr>
      <xdr:spPr>
        <a:xfrm flipV="1">
          <a:off x="6972300" y="9962337"/>
          <a:ext cx="889000" cy="9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8" name="フローチャート: 判断 367"/>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9" name="テキスト ボックス 368"/>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70" name="フローチャート: 判断 369"/>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71" name="テキスト ボックス 370"/>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147144</xdr:rowOff>
    </xdr:from>
    <xdr:to>
      <xdr:col>55</xdr:col>
      <xdr:colOff>50800</xdr:colOff>
      <xdr:row>58</xdr:row>
      <xdr:rowOff>77294</xdr:rowOff>
    </xdr:to>
    <xdr:sp macro="" textlink="">
      <xdr:nvSpPr>
        <xdr:cNvPr id="377" name="楕円 376"/>
        <xdr:cNvSpPr/>
      </xdr:nvSpPr>
      <xdr:spPr>
        <a:xfrm>
          <a:off x="10426700" y="99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125571</xdr:rowOff>
    </xdr:from>
    <xdr:ext cx="534377" cy="259045"/>
    <xdr:sp macro="" textlink="">
      <xdr:nvSpPr>
        <xdr:cNvPr id="378" name="普通建設事業費該当値テキスト"/>
        <xdr:cNvSpPr txBox="1"/>
      </xdr:nvSpPr>
      <xdr:spPr>
        <a:xfrm>
          <a:off x="10528300" y="989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21844</xdr:rowOff>
    </xdr:from>
    <xdr:to>
      <xdr:col>50</xdr:col>
      <xdr:colOff>165100</xdr:colOff>
      <xdr:row>58</xdr:row>
      <xdr:rowOff>123444</xdr:rowOff>
    </xdr:to>
    <xdr:sp macro="" textlink="">
      <xdr:nvSpPr>
        <xdr:cNvPr id="379" name="楕円 378"/>
        <xdr:cNvSpPr/>
      </xdr:nvSpPr>
      <xdr:spPr>
        <a:xfrm>
          <a:off x="9588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114571</xdr:rowOff>
    </xdr:from>
    <xdr:ext cx="534377" cy="259045"/>
    <xdr:sp macro="" textlink="">
      <xdr:nvSpPr>
        <xdr:cNvPr id="380" name="テキスト ボックス 379"/>
        <xdr:cNvSpPr txBox="1"/>
      </xdr:nvSpPr>
      <xdr:spPr>
        <a:xfrm>
          <a:off x="9372111" y="100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155084</xdr:rowOff>
    </xdr:from>
    <xdr:to>
      <xdr:col>46</xdr:col>
      <xdr:colOff>38100</xdr:colOff>
      <xdr:row>58</xdr:row>
      <xdr:rowOff>85234</xdr:rowOff>
    </xdr:to>
    <xdr:sp macro="" textlink="">
      <xdr:nvSpPr>
        <xdr:cNvPr id="381" name="楕円 380"/>
        <xdr:cNvSpPr/>
      </xdr:nvSpPr>
      <xdr:spPr>
        <a:xfrm>
          <a:off x="8699500" y="99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76361</xdr:rowOff>
    </xdr:from>
    <xdr:ext cx="534377" cy="259045"/>
    <xdr:sp macro="" textlink="">
      <xdr:nvSpPr>
        <xdr:cNvPr id="382" name="テキスト ボックス 381"/>
        <xdr:cNvSpPr txBox="1"/>
      </xdr:nvSpPr>
      <xdr:spPr>
        <a:xfrm>
          <a:off x="8483111" y="1002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138887</xdr:rowOff>
    </xdr:from>
    <xdr:to>
      <xdr:col>41</xdr:col>
      <xdr:colOff>101600</xdr:colOff>
      <xdr:row>58</xdr:row>
      <xdr:rowOff>69037</xdr:rowOff>
    </xdr:to>
    <xdr:sp macro="" textlink="">
      <xdr:nvSpPr>
        <xdr:cNvPr id="383" name="楕円 382"/>
        <xdr:cNvSpPr/>
      </xdr:nvSpPr>
      <xdr:spPr>
        <a:xfrm>
          <a:off x="7810500" y="991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60164</xdr:rowOff>
    </xdr:from>
    <xdr:ext cx="534377" cy="259045"/>
    <xdr:sp macro="" textlink="">
      <xdr:nvSpPr>
        <xdr:cNvPr id="384" name="テキスト ボックス 383"/>
        <xdr:cNvSpPr txBox="1"/>
      </xdr:nvSpPr>
      <xdr:spPr>
        <a:xfrm>
          <a:off x="7594111" y="1000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61990</xdr:rowOff>
    </xdr:from>
    <xdr:to>
      <xdr:col>36</xdr:col>
      <xdr:colOff>165100</xdr:colOff>
      <xdr:row>58</xdr:row>
      <xdr:rowOff>163590</xdr:rowOff>
    </xdr:to>
    <xdr:sp macro="" textlink="">
      <xdr:nvSpPr>
        <xdr:cNvPr id="385" name="楕円 384"/>
        <xdr:cNvSpPr/>
      </xdr:nvSpPr>
      <xdr:spPr>
        <a:xfrm>
          <a:off x="6921500" y="100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154717</xdr:rowOff>
    </xdr:from>
    <xdr:ext cx="534377" cy="259045"/>
    <xdr:sp macro="" textlink="">
      <xdr:nvSpPr>
        <xdr:cNvPr id="386" name="テキスト ボックス 385"/>
        <xdr:cNvSpPr txBox="1"/>
      </xdr:nvSpPr>
      <xdr:spPr>
        <a:xfrm>
          <a:off x="6705111" y="1009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6" name="テキスト ボックス 40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8" name="テキスト ボックス 40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2" name="直線コネクタ 411"/>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4" name="直線コネクタ 41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5"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6" name="直線コネクタ 415"/>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62193</xdr:rowOff>
    </xdr:from>
    <xdr:to>
      <xdr:col>55</xdr:col>
      <xdr:colOff>0</xdr:colOff>
      <xdr:row>78</xdr:row>
      <xdr:rowOff>151685</xdr:rowOff>
    </xdr:to>
    <xdr:cxnSp macro="">
      <xdr:nvCxnSpPr>
        <xdr:cNvPr id="417" name="直線コネクタ 416"/>
        <xdr:cNvCxnSpPr/>
      </xdr:nvCxnSpPr>
      <xdr:spPr>
        <a:xfrm flipV="1">
          <a:off x="9639300" y="13435293"/>
          <a:ext cx="838200" cy="8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8"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9" name="フローチャート: 判断 418"/>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72730</xdr:rowOff>
    </xdr:from>
    <xdr:to>
      <xdr:col>50</xdr:col>
      <xdr:colOff>114300</xdr:colOff>
      <xdr:row>78</xdr:row>
      <xdr:rowOff>151685</xdr:rowOff>
    </xdr:to>
    <xdr:cxnSp macro="">
      <xdr:nvCxnSpPr>
        <xdr:cNvPr id="420" name="直線コネクタ 419"/>
        <xdr:cNvCxnSpPr/>
      </xdr:nvCxnSpPr>
      <xdr:spPr>
        <a:xfrm>
          <a:off x="8750300" y="13274380"/>
          <a:ext cx="889000" cy="25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21" name="フローチャート: 判断 420"/>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2" name="テキスト ボックス 421"/>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158924</xdr:rowOff>
    </xdr:from>
    <xdr:to>
      <xdr:col>45</xdr:col>
      <xdr:colOff>177800</xdr:colOff>
      <xdr:row>77</xdr:row>
      <xdr:rowOff>72730</xdr:rowOff>
    </xdr:to>
    <xdr:cxnSp macro="">
      <xdr:nvCxnSpPr>
        <xdr:cNvPr id="423" name="直線コネクタ 422"/>
        <xdr:cNvCxnSpPr/>
      </xdr:nvCxnSpPr>
      <xdr:spPr>
        <a:xfrm>
          <a:off x="7861300" y="13189124"/>
          <a:ext cx="889000" cy="8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4" name="フローチャート: 判断 423"/>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5" name="テキスト ボックス 424"/>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158924</xdr:rowOff>
    </xdr:from>
    <xdr:to>
      <xdr:col>41</xdr:col>
      <xdr:colOff>50800</xdr:colOff>
      <xdr:row>78</xdr:row>
      <xdr:rowOff>43351</xdr:rowOff>
    </xdr:to>
    <xdr:cxnSp macro="">
      <xdr:nvCxnSpPr>
        <xdr:cNvPr id="426" name="直線コネクタ 425"/>
        <xdr:cNvCxnSpPr/>
      </xdr:nvCxnSpPr>
      <xdr:spPr>
        <a:xfrm flipV="1">
          <a:off x="6972300" y="13189124"/>
          <a:ext cx="889000" cy="2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7" name="フローチャート: 判断 426"/>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8" name="テキスト ボックス 427"/>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9" name="フローチャート: 判断 428"/>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30" name="テキスト ボックス 429"/>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11393</xdr:rowOff>
    </xdr:from>
    <xdr:to>
      <xdr:col>55</xdr:col>
      <xdr:colOff>50800</xdr:colOff>
      <xdr:row>78</xdr:row>
      <xdr:rowOff>112993</xdr:rowOff>
    </xdr:to>
    <xdr:sp macro="" textlink="">
      <xdr:nvSpPr>
        <xdr:cNvPr id="436" name="楕円 435"/>
        <xdr:cNvSpPr/>
      </xdr:nvSpPr>
      <xdr:spPr>
        <a:xfrm>
          <a:off x="10426700" y="133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161270</xdr:rowOff>
    </xdr:from>
    <xdr:ext cx="534377" cy="259045"/>
    <xdr:sp macro="" textlink="">
      <xdr:nvSpPr>
        <xdr:cNvPr id="437" name="普通建設事業費 （ うち新規整備　）該当値テキスト"/>
        <xdr:cNvSpPr txBox="1"/>
      </xdr:nvSpPr>
      <xdr:spPr>
        <a:xfrm>
          <a:off x="10528300" y="133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100885</xdr:rowOff>
    </xdr:from>
    <xdr:to>
      <xdr:col>50</xdr:col>
      <xdr:colOff>165100</xdr:colOff>
      <xdr:row>79</xdr:row>
      <xdr:rowOff>31035</xdr:rowOff>
    </xdr:to>
    <xdr:sp macro="" textlink="">
      <xdr:nvSpPr>
        <xdr:cNvPr id="438" name="楕円 437"/>
        <xdr:cNvSpPr/>
      </xdr:nvSpPr>
      <xdr:spPr>
        <a:xfrm>
          <a:off x="9588500" y="134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22162</xdr:rowOff>
    </xdr:from>
    <xdr:ext cx="534377" cy="259045"/>
    <xdr:sp macro="" textlink="">
      <xdr:nvSpPr>
        <xdr:cNvPr id="439" name="テキスト ボックス 438"/>
        <xdr:cNvSpPr txBox="1"/>
      </xdr:nvSpPr>
      <xdr:spPr>
        <a:xfrm>
          <a:off x="9372111" y="135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21930</xdr:rowOff>
    </xdr:from>
    <xdr:to>
      <xdr:col>46</xdr:col>
      <xdr:colOff>38100</xdr:colOff>
      <xdr:row>77</xdr:row>
      <xdr:rowOff>123530</xdr:rowOff>
    </xdr:to>
    <xdr:sp macro="" textlink="">
      <xdr:nvSpPr>
        <xdr:cNvPr id="440" name="楕円 439"/>
        <xdr:cNvSpPr/>
      </xdr:nvSpPr>
      <xdr:spPr>
        <a:xfrm>
          <a:off x="8699500" y="132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140057</xdr:rowOff>
    </xdr:from>
    <xdr:ext cx="534377" cy="259045"/>
    <xdr:sp macro="" textlink="">
      <xdr:nvSpPr>
        <xdr:cNvPr id="441" name="テキスト ボックス 440"/>
        <xdr:cNvSpPr txBox="1"/>
      </xdr:nvSpPr>
      <xdr:spPr>
        <a:xfrm>
          <a:off x="8483111" y="129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108124</xdr:rowOff>
    </xdr:from>
    <xdr:to>
      <xdr:col>41</xdr:col>
      <xdr:colOff>101600</xdr:colOff>
      <xdr:row>77</xdr:row>
      <xdr:rowOff>38274</xdr:rowOff>
    </xdr:to>
    <xdr:sp macro="" textlink="">
      <xdr:nvSpPr>
        <xdr:cNvPr id="442" name="楕円 441"/>
        <xdr:cNvSpPr/>
      </xdr:nvSpPr>
      <xdr:spPr>
        <a:xfrm>
          <a:off x="7810500" y="131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54801</xdr:rowOff>
    </xdr:from>
    <xdr:ext cx="534377" cy="259045"/>
    <xdr:sp macro="" textlink="">
      <xdr:nvSpPr>
        <xdr:cNvPr id="443" name="テキスト ボックス 442"/>
        <xdr:cNvSpPr txBox="1"/>
      </xdr:nvSpPr>
      <xdr:spPr>
        <a:xfrm>
          <a:off x="7594111" y="129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164001</xdr:rowOff>
    </xdr:from>
    <xdr:to>
      <xdr:col>36</xdr:col>
      <xdr:colOff>165100</xdr:colOff>
      <xdr:row>78</xdr:row>
      <xdr:rowOff>94151</xdr:rowOff>
    </xdr:to>
    <xdr:sp macro="" textlink="">
      <xdr:nvSpPr>
        <xdr:cNvPr id="444" name="楕円 443"/>
        <xdr:cNvSpPr/>
      </xdr:nvSpPr>
      <xdr:spPr>
        <a:xfrm>
          <a:off x="6921500" y="13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85278</xdr:rowOff>
    </xdr:from>
    <xdr:ext cx="534377" cy="259045"/>
    <xdr:sp macro="" textlink="">
      <xdr:nvSpPr>
        <xdr:cNvPr id="445" name="テキスト ボックス 444"/>
        <xdr:cNvSpPr txBox="1"/>
      </xdr:nvSpPr>
      <xdr:spPr>
        <a:xfrm>
          <a:off x="6705111" y="1345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6" name="直線コネクタ 45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7" name="テキスト ボックス 45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8" name="直線コネクタ 45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9" name="テキスト ボックス 45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0" name="直線コネクタ 45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1" name="テキスト ボックス 46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2" name="直線コネクタ 46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3" name="テキスト ボックス 46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7" name="直線コネクタ 466"/>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8"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9" name="直線コネクタ 468"/>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70"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71" name="直線コネクタ 470"/>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13435</xdr:rowOff>
    </xdr:from>
    <xdr:to>
      <xdr:col>55</xdr:col>
      <xdr:colOff>0</xdr:colOff>
      <xdr:row>98</xdr:row>
      <xdr:rowOff>24710</xdr:rowOff>
    </xdr:to>
    <xdr:cxnSp macro="">
      <xdr:nvCxnSpPr>
        <xdr:cNvPr id="472" name="直線コネクタ 471"/>
        <xdr:cNvCxnSpPr/>
      </xdr:nvCxnSpPr>
      <xdr:spPr>
        <a:xfrm flipV="1">
          <a:off x="9639300" y="16815535"/>
          <a:ext cx="8382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3"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4" name="フローチャート: 判断 473"/>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24710</xdr:rowOff>
    </xdr:from>
    <xdr:to>
      <xdr:col>50</xdr:col>
      <xdr:colOff>114300</xdr:colOff>
      <xdr:row>98</xdr:row>
      <xdr:rowOff>88192</xdr:rowOff>
    </xdr:to>
    <xdr:cxnSp macro="">
      <xdr:nvCxnSpPr>
        <xdr:cNvPr id="475" name="直線コネクタ 474"/>
        <xdr:cNvCxnSpPr/>
      </xdr:nvCxnSpPr>
      <xdr:spPr>
        <a:xfrm flipV="1">
          <a:off x="8750300" y="16826810"/>
          <a:ext cx="889000" cy="6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6" name="フローチャート: 判断 475"/>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7" name="テキスト ボックス 476"/>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88192</xdr:rowOff>
    </xdr:from>
    <xdr:to>
      <xdr:col>45</xdr:col>
      <xdr:colOff>177800</xdr:colOff>
      <xdr:row>98</xdr:row>
      <xdr:rowOff>100262</xdr:rowOff>
    </xdr:to>
    <xdr:cxnSp macro="">
      <xdr:nvCxnSpPr>
        <xdr:cNvPr id="478" name="直線コネクタ 477"/>
        <xdr:cNvCxnSpPr/>
      </xdr:nvCxnSpPr>
      <xdr:spPr>
        <a:xfrm flipV="1">
          <a:off x="7861300" y="16890292"/>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9" name="フローチャート: 判断 478"/>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80" name="テキスト ボックス 479"/>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100262</xdr:rowOff>
    </xdr:from>
    <xdr:to>
      <xdr:col>41</xdr:col>
      <xdr:colOff>50800</xdr:colOff>
      <xdr:row>98</xdr:row>
      <xdr:rowOff>119734</xdr:rowOff>
    </xdr:to>
    <xdr:cxnSp macro="">
      <xdr:nvCxnSpPr>
        <xdr:cNvPr id="481" name="直線コネクタ 480"/>
        <xdr:cNvCxnSpPr/>
      </xdr:nvCxnSpPr>
      <xdr:spPr>
        <a:xfrm flipV="1">
          <a:off x="6972300" y="16902362"/>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2" name="フローチャート: 判断 481"/>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3" name="テキスト ボックス 482"/>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4" name="フローチャート: 判断 483"/>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5" name="テキスト ボックス 484"/>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134085</xdr:rowOff>
    </xdr:from>
    <xdr:to>
      <xdr:col>55</xdr:col>
      <xdr:colOff>50800</xdr:colOff>
      <xdr:row>98</xdr:row>
      <xdr:rowOff>64235</xdr:rowOff>
    </xdr:to>
    <xdr:sp macro="" textlink="">
      <xdr:nvSpPr>
        <xdr:cNvPr id="491" name="楕円 490"/>
        <xdr:cNvSpPr/>
      </xdr:nvSpPr>
      <xdr:spPr>
        <a:xfrm>
          <a:off x="10426700" y="167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49012</xdr:rowOff>
    </xdr:from>
    <xdr:ext cx="534377" cy="259045"/>
    <xdr:sp macro="" textlink="">
      <xdr:nvSpPr>
        <xdr:cNvPr id="492" name="普通建設事業費 （ うち更新整備　）該当値テキスト"/>
        <xdr:cNvSpPr txBox="1"/>
      </xdr:nvSpPr>
      <xdr:spPr>
        <a:xfrm>
          <a:off x="10528300" y="1667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145360</xdr:rowOff>
    </xdr:from>
    <xdr:to>
      <xdr:col>50</xdr:col>
      <xdr:colOff>165100</xdr:colOff>
      <xdr:row>98</xdr:row>
      <xdr:rowOff>75510</xdr:rowOff>
    </xdr:to>
    <xdr:sp macro="" textlink="">
      <xdr:nvSpPr>
        <xdr:cNvPr id="493" name="楕円 492"/>
        <xdr:cNvSpPr/>
      </xdr:nvSpPr>
      <xdr:spPr>
        <a:xfrm>
          <a:off x="9588500" y="167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66637</xdr:rowOff>
    </xdr:from>
    <xdr:ext cx="534377" cy="259045"/>
    <xdr:sp macro="" textlink="">
      <xdr:nvSpPr>
        <xdr:cNvPr id="494" name="テキスト ボックス 493"/>
        <xdr:cNvSpPr txBox="1"/>
      </xdr:nvSpPr>
      <xdr:spPr>
        <a:xfrm>
          <a:off x="9372111" y="168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37392</xdr:rowOff>
    </xdr:from>
    <xdr:to>
      <xdr:col>46</xdr:col>
      <xdr:colOff>38100</xdr:colOff>
      <xdr:row>98</xdr:row>
      <xdr:rowOff>138992</xdr:rowOff>
    </xdr:to>
    <xdr:sp macro="" textlink="">
      <xdr:nvSpPr>
        <xdr:cNvPr id="495" name="楕円 494"/>
        <xdr:cNvSpPr/>
      </xdr:nvSpPr>
      <xdr:spPr>
        <a:xfrm>
          <a:off x="8699500" y="168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130119</xdr:rowOff>
    </xdr:from>
    <xdr:ext cx="534377" cy="259045"/>
    <xdr:sp macro="" textlink="">
      <xdr:nvSpPr>
        <xdr:cNvPr id="496" name="テキスト ボックス 495"/>
        <xdr:cNvSpPr txBox="1"/>
      </xdr:nvSpPr>
      <xdr:spPr>
        <a:xfrm>
          <a:off x="8483111" y="169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49462</xdr:rowOff>
    </xdr:from>
    <xdr:to>
      <xdr:col>41</xdr:col>
      <xdr:colOff>101600</xdr:colOff>
      <xdr:row>98</xdr:row>
      <xdr:rowOff>151062</xdr:rowOff>
    </xdr:to>
    <xdr:sp macro="" textlink="">
      <xdr:nvSpPr>
        <xdr:cNvPr id="497" name="楕円 496"/>
        <xdr:cNvSpPr/>
      </xdr:nvSpPr>
      <xdr:spPr>
        <a:xfrm>
          <a:off x="7810500" y="168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142189</xdr:rowOff>
    </xdr:from>
    <xdr:ext cx="469744" cy="259045"/>
    <xdr:sp macro="" textlink="">
      <xdr:nvSpPr>
        <xdr:cNvPr id="498" name="テキスト ボックス 497"/>
        <xdr:cNvSpPr txBox="1"/>
      </xdr:nvSpPr>
      <xdr:spPr>
        <a:xfrm>
          <a:off x="7626428" y="169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68934</xdr:rowOff>
    </xdr:from>
    <xdr:to>
      <xdr:col>36</xdr:col>
      <xdr:colOff>165100</xdr:colOff>
      <xdr:row>98</xdr:row>
      <xdr:rowOff>170534</xdr:rowOff>
    </xdr:to>
    <xdr:sp macro="" textlink="">
      <xdr:nvSpPr>
        <xdr:cNvPr id="499" name="楕円 498"/>
        <xdr:cNvSpPr/>
      </xdr:nvSpPr>
      <xdr:spPr>
        <a:xfrm>
          <a:off x="6921500" y="168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161661</xdr:rowOff>
    </xdr:from>
    <xdr:ext cx="469744" cy="259045"/>
    <xdr:sp macro="" textlink="">
      <xdr:nvSpPr>
        <xdr:cNvPr id="500" name="テキスト ボックス 499"/>
        <xdr:cNvSpPr txBox="1"/>
      </xdr:nvSpPr>
      <xdr:spPr>
        <a:xfrm>
          <a:off x="6737428" y="1696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20" name="テキスト ボックス 51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2" name="テキスト ボックス 52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6" name="直線コネクタ 525"/>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9"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30" name="直線コネクタ 529"/>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67212</xdr:rowOff>
    </xdr:from>
    <xdr:to>
      <xdr:col>85</xdr:col>
      <xdr:colOff>127000</xdr:colOff>
      <xdr:row>39</xdr:row>
      <xdr:rowOff>98878</xdr:rowOff>
    </xdr:to>
    <xdr:cxnSp macro="">
      <xdr:nvCxnSpPr>
        <xdr:cNvPr id="531" name="直線コネクタ 530"/>
        <xdr:cNvCxnSpPr/>
      </xdr:nvCxnSpPr>
      <xdr:spPr>
        <a:xfrm>
          <a:off x="15481300" y="6753762"/>
          <a:ext cx="8382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2"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3" name="フローチャート: 判断 532"/>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67212</xdr:rowOff>
    </xdr:from>
    <xdr:to>
      <xdr:col>81</xdr:col>
      <xdr:colOff>50800</xdr:colOff>
      <xdr:row>39</xdr:row>
      <xdr:rowOff>98878</xdr:rowOff>
    </xdr:to>
    <xdr:cxnSp macro="">
      <xdr:nvCxnSpPr>
        <xdr:cNvPr id="534" name="直線コネクタ 533"/>
        <xdr:cNvCxnSpPr/>
      </xdr:nvCxnSpPr>
      <xdr:spPr>
        <a:xfrm flipV="1">
          <a:off x="14592300" y="6753762"/>
          <a:ext cx="889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5" name="フローチャート: 判断 534"/>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6" name="テキスト ボックス 535"/>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8" name="フローチャート: 判断 537"/>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9" name="テキスト ボックス 538"/>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41" name="フローチャート: 判断 540"/>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2" name="テキスト ボックス 541"/>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3" name="フローチャート: 判断 542"/>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4" name="テキスト ボックス 543"/>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16412</xdr:rowOff>
    </xdr:from>
    <xdr:to>
      <xdr:col>81</xdr:col>
      <xdr:colOff>101600</xdr:colOff>
      <xdr:row>39</xdr:row>
      <xdr:rowOff>118012</xdr:rowOff>
    </xdr:to>
    <xdr:sp macro="" textlink="">
      <xdr:nvSpPr>
        <xdr:cNvPr id="552" name="楕円 551"/>
        <xdr:cNvSpPr/>
      </xdr:nvSpPr>
      <xdr:spPr>
        <a:xfrm>
          <a:off x="15430500" y="67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109139</xdr:rowOff>
    </xdr:from>
    <xdr:ext cx="469744" cy="259045"/>
    <xdr:sp macro="" textlink="">
      <xdr:nvSpPr>
        <xdr:cNvPr id="553" name="テキスト ボックス 552"/>
        <xdr:cNvSpPr txBox="1"/>
      </xdr:nvSpPr>
      <xdr:spPr>
        <a:xfrm>
          <a:off x="15246428" y="679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1" name="テキスト ボックス 57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3" name="テキスト ボックス 57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5" name="テキスト ボックス 57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7" name="テキスト ボックス 57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9" name="テキスト ボックス 57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81" name="テキスト ボックス 58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3" name="直線コネクタ 58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7" name="直線コネクタ 58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8" name="直線コネクタ 58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フローチャート: 判断 58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91" name="直線コネクタ 59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2" name="フローチャート: 判断 591"/>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3" name="テキスト ボックス 59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4" name="直線コネクタ 59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5" name="フローチャート: 判断 59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6" name="テキスト ボックス 59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7" name="直線コネクタ 59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8" name="フローチャート: 判断 597"/>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9" name="テキスト ボックス 598"/>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600" name="フローチャート: 判断 599"/>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601" name="テキスト ボックス 600"/>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7" name="楕円 60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9" name="楕円 60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10" name="テキスト ボックス 609"/>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11" name="楕円 61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2" name="テキスト ボックス 61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3" name="楕円 61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4" name="テキスト ボックス 61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5" name="楕円 61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6" name="テキスト ボックス 61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7" name="直線コネクタ 62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8" name="テキスト ボックス 62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9" name="直線コネクタ 62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0" name="テキスト ボックス 62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1" name="直線コネクタ 63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2" name="テキスト ボックス 63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3" name="直線コネクタ 63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4" name="テキスト ボックス 63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8" name="直線コネクタ 637"/>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9"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40" name="直線コネクタ 639"/>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41"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2" name="直線コネクタ 641"/>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153476</xdr:rowOff>
    </xdr:from>
    <xdr:to>
      <xdr:col>85</xdr:col>
      <xdr:colOff>127000</xdr:colOff>
      <xdr:row>76</xdr:row>
      <xdr:rowOff>164567</xdr:rowOff>
    </xdr:to>
    <xdr:cxnSp macro="">
      <xdr:nvCxnSpPr>
        <xdr:cNvPr id="643" name="直線コネクタ 642"/>
        <xdr:cNvCxnSpPr/>
      </xdr:nvCxnSpPr>
      <xdr:spPr>
        <a:xfrm>
          <a:off x="15481300" y="13183676"/>
          <a:ext cx="8382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4"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5" name="フローチャート: 判断 644"/>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143056</xdr:rowOff>
    </xdr:from>
    <xdr:to>
      <xdr:col>81</xdr:col>
      <xdr:colOff>50800</xdr:colOff>
      <xdr:row>76</xdr:row>
      <xdr:rowOff>153476</xdr:rowOff>
    </xdr:to>
    <xdr:cxnSp macro="">
      <xdr:nvCxnSpPr>
        <xdr:cNvPr id="646" name="直線コネクタ 645"/>
        <xdr:cNvCxnSpPr/>
      </xdr:nvCxnSpPr>
      <xdr:spPr>
        <a:xfrm>
          <a:off x="14592300" y="13173256"/>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7" name="フローチャート: 判断 646"/>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8" name="テキスト ボックス 647"/>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106073</xdr:rowOff>
    </xdr:from>
    <xdr:to>
      <xdr:col>76</xdr:col>
      <xdr:colOff>114300</xdr:colOff>
      <xdr:row>76</xdr:row>
      <xdr:rowOff>143056</xdr:rowOff>
    </xdr:to>
    <xdr:cxnSp macro="">
      <xdr:nvCxnSpPr>
        <xdr:cNvPr id="649" name="直線コネクタ 648"/>
        <xdr:cNvCxnSpPr/>
      </xdr:nvCxnSpPr>
      <xdr:spPr>
        <a:xfrm>
          <a:off x="13703300" y="13136273"/>
          <a:ext cx="889000" cy="3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50" name="フローチャート: 判断 649"/>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51" name="テキスト ボックス 650"/>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68523</xdr:rowOff>
    </xdr:from>
    <xdr:to>
      <xdr:col>71</xdr:col>
      <xdr:colOff>177800</xdr:colOff>
      <xdr:row>76</xdr:row>
      <xdr:rowOff>106073</xdr:rowOff>
    </xdr:to>
    <xdr:cxnSp macro="">
      <xdr:nvCxnSpPr>
        <xdr:cNvPr id="652" name="直線コネクタ 651"/>
        <xdr:cNvCxnSpPr/>
      </xdr:nvCxnSpPr>
      <xdr:spPr>
        <a:xfrm>
          <a:off x="12814300" y="13098723"/>
          <a:ext cx="889000" cy="3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3" name="フローチャート: 判断 652"/>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4" name="テキスト ボックス 653"/>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5" name="フローチャート: 判断 654"/>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6" name="テキスト ボックス 655"/>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113767</xdr:rowOff>
    </xdr:from>
    <xdr:to>
      <xdr:col>85</xdr:col>
      <xdr:colOff>177800</xdr:colOff>
      <xdr:row>77</xdr:row>
      <xdr:rowOff>43917</xdr:rowOff>
    </xdr:to>
    <xdr:sp macro="" textlink="">
      <xdr:nvSpPr>
        <xdr:cNvPr id="662" name="楕円 661"/>
        <xdr:cNvSpPr/>
      </xdr:nvSpPr>
      <xdr:spPr>
        <a:xfrm>
          <a:off x="16268700" y="131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136644</xdr:rowOff>
    </xdr:from>
    <xdr:ext cx="534377" cy="259045"/>
    <xdr:sp macro="" textlink="">
      <xdr:nvSpPr>
        <xdr:cNvPr id="663" name="公債費該当値テキスト"/>
        <xdr:cNvSpPr txBox="1"/>
      </xdr:nvSpPr>
      <xdr:spPr>
        <a:xfrm>
          <a:off x="16370300" y="129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102676</xdr:rowOff>
    </xdr:from>
    <xdr:to>
      <xdr:col>81</xdr:col>
      <xdr:colOff>101600</xdr:colOff>
      <xdr:row>77</xdr:row>
      <xdr:rowOff>32826</xdr:rowOff>
    </xdr:to>
    <xdr:sp macro="" textlink="">
      <xdr:nvSpPr>
        <xdr:cNvPr id="664" name="楕円 663"/>
        <xdr:cNvSpPr/>
      </xdr:nvSpPr>
      <xdr:spPr>
        <a:xfrm>
          <a:off x="15430500" y="131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49352</xdr:rowOff>
    </xdr:from>
    <xdr:ext cx="534377" cy="259045"/>
    <xdr:sp macro="" textlink="">
      <xdr:nvSpPr>
        <xdr:cNvPr id="665" name="テキスト ボックス 664"/>
        <xdr:cNvSpPr txBox="1"/>
      </xdr:nvSpPr>
      <xdr:spPr>
        <a:xfrm>
          <a:off x="15214111" y="1290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92256</xdr:rowOff>
    </xdr:from>
    <xdr:to>
      <xdr:col>76</xdr:col>
      <xdr:colOff>165100</xdr:colOff>
      <xdr:row>77</xdr:row>
      <xdr:rowOff>22406</xdr:rowOff>
    </xdr:to>
    <xdr:sp macro="" textlink="">
      <xdr:nvSpPr>
        <xdr:cNvPr id="666" name="楕円 665"/>
        <xdr:cNvSpPr/>
      </xdr:nvSpPr>
      <xdr:spPr>
        <a:xfrm>
          <a:off x="14541500" y="131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38933</xdr:rowOff>
    </xdr:from>
    <xdr:ext cx="534377" cy="259045"/>
    <xdr:sp macro="" textlink="">
      <xdr:nvSpPr>
        <xdr:cNvPr id="667" name="テキスト ボックス 666"/>
        <xdr:cNvSpPr txBox="1"/>
      </xdr:nvSpPr>
      <xdr:spPr>
        <a:xfrm>
          <a:off x="14325111" y="128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55273</xdr:rowOff>
    </xdr:from>
    <xdr:to>
      <xdr:col>72</xdr:col>
      <xdr:colOff>38100</xdr:colOff>
      <xdr:row>76</xdr:row>
      <xdr:rowOff>156873</xdr:rowOff>
    </xdr:to>
    <xdr:sp macro="" textlink="">
      <xdr:nvSpPr>
        <xdr:cNvPr id="668" name="楕円 667"/>
        <xdr:cNvSpPr/>
      </xdr:nvSpPr>
      <xdr:spPr>
        <a:xfrm>
          <a:off x="13652500" y="130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1950</xdr:rowOff>
    </xdr:from>
    <xdr:ext cx="534377" cy="259045"/>
    <xdr:sp macro="" textlink="">
      <xdr:nvSpPr>
        <xdr:cNvPr id="669" name="テキスト ボックス 668"/>
        <xdr:cNvSpPr txBox="1"/>
      </xdr:nvSpPr>
      <xdr:spPr>
        <a:xfrm>
          <a:off x="13436111" y="128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17723</xdr:rowOff>
    </xdr:from>
    <xdr:to>
      <xdr:col>67</xdr:col>
      <xdr:colOff>101600</xdr:colOff>
      <xdr:row>76</xdr:row>
      <xdr:rowOff>119323</xdr:rowOff>
    </xdr:to>
    <xdr:sp macro="" textlink="">
      <xdr:nvSpPr>
        <xdr:cNvPr id="670" name="楕円 669"/>
        <xdr:cNvSpPr/>
      </xdr:nvSpPr>
      <xdr:spPr>
        <a:xfrm>
          <a:off x="12763500" y="130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135850</xdr:rowOff>
    </xdr:from>
    <xdr:ext cx="534377" cy="259045"/>
    <xdr:sp macro="" textlink="">
      <xdr:nvSpPr>
        <xdr:cNvPr id="671" name="テキスト ボックス 670"/>
        <xdr:cNvSpPr txBox="1"/>
      </xdr:nvSpPr>
      <xdr:spPr>
        <a:xfrm>
          <a:off x="12547111" y="128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3" name="テキスト ボックス 68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9" name="テキスト ボックス 68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5" name="直線コネクタ 694"/>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6"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7" name="直線コネクタ 696"/>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8"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9" name="直線コネクタ 698"/>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48273</xdr:rowOff>
    </xdr:from>
    <xdr:to>
      <xdr:col>85</xdr:col>
      <xdr:colOff>127000</xdr:colOff>
      <xdr:row>93</xdr:row>
      <xdr:rowOff>118757</xdr:rowOff>
    </xdr:to>
    <xdr:cxnSp macro="">
      <xdr:nvCxnSpPr>
        <xdr:cNvPr id="700" name="直線コネクタ 699"/>
        <xdr:cNvCxnSpPr/>
      </xdr:nvCxnSpPr>
      <xdr:spPr>
        <a:xfrm flipV="1">
          <a:off x="15481300" y="15478773"/>
          <a:ext cx="838200" cy="5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701"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2" name="フローチャート: 判断 701"/>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118757</xdr:rowOff>
    </xdr:from>
    <xdr:to>
      <xdr:col>81</xdr:col>
      <xdr:colOff>50800</xdr:colOff>
      <xdr:row>96</xdr:row>
      <xdr:rowOff>91250</xdr:rowOff>
    </xdr:to>
    <xdr:cxnSp macro="">
      <xdr:nvCxnSpPr>
        <xdr:cNvPr id="703" name="直線コネクタ 702"/>
        <xdr:cNvCxnSpPr/>
      </xdr:nvCxnSpPr>
      <xdr:spPr>
        <a:xfrm flipV="1">
          <a:off x="14592300" y="16063607"/>
          <a:ext cx="889000" cy="48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4" name="フローチャート: 判断 703"/>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5" name="テキスト ボックス 704"/>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140081</xdr:rowOff>
    </xdr:from>
    <xdr:to>
      <xdr:col>76</xdr:col>
      <xdr:colOff>114300</xdr:colOff>
      <xdr:row>96</xdr:row>
      <xdr:rowOff>91250</xdr:rowOff>
    </xdr:to>
    <xdr:cxnSp macro="">
      <xdr:nvCxnSpPr>
        <xdr:cNvPr id="706" name="直線コネクタ 705"/>
        <xdr:cNvCxnSpPr/>
      </xdr:nvCxnSpPr>
      <xdr:spPr>
        <a:xfrm>
          <a:off x="13703300" y="16427831"/>
          <a:ext cx="889000" cy="1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7" name="フローチャート: 判断 706"/>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8" name="テキスト ボックス 707"/>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66142</xdr:rowOff>
    </xdr:from>
    <xdr:to>
      <xdr:col>71</xdr:col>
      <xdr:colOff>177800</xdr:colOff>
      <xdr:row>95</xdr:row>
      <xdr:rowOff>140081</xdr:rowOff>
    </xdr:to>
    <xdr:cxnSp macro="">
      <xdr:nvCxnSpPr>
        <xdr:cNvPr id="709" name="直線コネクタ 708"/>
        <xdr:cNvCxnSpPr/>
      </xdr:nvCxnSpPr>
      <xdr:spPr>
        <a:xfrm>
          <a:off x="12814300" y="16353892"/>
          <a:ext cx="889000" cy="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10" name="フローチャート: 判断 709"/>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11" name="テキスト ボックス 710"/>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2" name="フローチャート: 判断 711"/>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3" name="テキスト ボックス 712"/>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168923</xdr:rowOff>
    </xdr:from>
    <xdr:to>
      <xdr:col>85</xdr:col>
      <xdr:colOff>177800</xdr:colOff>
      <xdr:row>90</xdr:row>
      <xdr:rowOff>99073</xdr:rowOff>
    </xdr:to>
    <xdr:sp macro="" textlink="">
      <xdr:nvSpPr>
        <xdr:cNvPr id="719" name="楕円 718"/>
        <xdr:cNvSpPr/>
      </xdr:nvSpPr>
      <xdr:spPr>
        <a:xfrm>
          <a:off x="16268700" y="154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121950</xdr:rowOff>
    </xdr:from>
    <xdr:ext cx="599010" cy="259045"/>
    <xdr:sp macro="" textlink="">
      <xdr:nvSpPr>
        <xdr:cNvPr id="720" name="積立金該当値テキスト"/>
        <xdr:cNvSpPr txBox="1"/>
      </xdr:nvSpPr>
      <xdr:spPr>
        <a:xfrm>
          <a:off x="16370300" y="153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67957</xdr:rowOff>
    </xdr:from>
    <xdr:to>
      <xdr:col>81</xdr:col>
      <xdr:colOff>101600</xdr:colOff>
      <xdr:row>93</xdr:row>
      <xdr:rowOff>169557</xdr:rowOff>
    </xdr:to>
    <xdr:sp macro="" textlink="">
      <xdr:nvSpPr>
        <xdr:cNvPr id="721" name="楕円 720"/>
        <xdr:cNvSpPr/>
      </xdr:nvSpPr>
      <xdr:spPr>
        <a:xfrm>
          <a:off x="15430500" y="160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14634</xdr:rowOff>
    </xdr:from>
    <xdr:ext cx="534377" cy="259045"/>
    <xdr:sp macro="" textlink="">
      <xdr:nvSpPr>
        <xdr:cNvPr id="722" name="テキスト ボックス 721"/>
        <xdr:cNvSpPr txBox="1"/>
      </xdr:nvSpPr>
      <xdr:spPr>
        <a:xfrm>
          <a:off x="15214111" y="157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40450</xdr:rowOff>
    </xdr:from>
    <xdr:to>
      <xdr:col>76</xdr:col>
      <xdr:colOff>165100</xdr:colOff>
      <xdr:row>96</xdr:row>
      <xdr:rowOff>142050</xdr:rowOff>
    </xdr:to>
    <xdr:sp macro="" textlink="">
      <xdr:nvSpPr>
        <xdr:cNvPr id="723" name="楕円 722"/>
        <xdr:cNvSpPr/>
      </xdr:nvSpPr>
      <xdr:spPr>
        <a:xfrm>
          <a:off x="14541500" y="164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158577</xdr:rowOff>
    </xdr:from>
    <xdr:ext cx="534377" cy="259045"/>
    <xdr:sp macro="" textlink="">
      <xdr:nvSpPr>
        <xdr:cNvPr id="724" name="テキスト ボックス 723"/>
        <xdr:cNvSpPr txBox="1"/>
      </xdr:nvSpPr>
      <xdr:spPr>
        <a:xfrm>
          <a:off x="14325111" y="162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89281</xdr:rowOff>
    </xdr:from>
    <xdr:to>
      <xdr:col>72</xdr:col>
      <xdr:colOff>38100</xdr:colOff>
      <xdr:row>96</xdr:row>
      <xdr:rowOff>19431</xdr:rowOff>
    </xdr:to>
    <xdr:sp macro="" textlink="">
      <xdr:nvSpPr>
        <xdr:cNvPr id="725" name="楕円 724"/>
        <xdr:cNvSpPr/>
      </xdr:nvSpPr>
      <xdr:spPr>
        <a:xfrm>
          <a:off x="13652500" y="163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35958</xdr:rowOff>
    </xdr:from>
    <xdr:ext cx="534377" cy="259045"/>
    <xdr:sp macro="" textlink="">
      <xdr:nvSpPr>
        <xdr:cNvPr id="726" name="テキスト ボックス 725"/>
        <xdr:cNvSpPr txBox="1"/>
      </xdr:nvSpPr>
      <xdr:spPr>
        <a:xfrm>
          <a:off x="13436111" y="161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15342</xdr:rowOff>
    </xdr:from>
    <xdr:to>
      <xdr:col>67</xdr:col>
      <xdr:colOff>101600</xdr:colOff>
      <xdr:row>95</xdr:row>
      <xdr:rowOff>116942</xdr:rowOff>
    </xdr:to>
    <xdr:sp macro="" textlink="">
      <xdr:nvSpPr>
        <xdr:cNvPr id="727" name="楕円 726"/>
        <xdr:cNvSpPr/>
      </xdr:nvSpPr>
      <xdr:spPr>
        <a:xfrm>
          <a:off x="12763500" y="163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133469</xdr:rowOff>
    </xdr:from>
    <xdr:ext cx="534377" cy="259045"/>
    <xdr:sp macro="" textlink="">
      <xdr:nvSpPr>
        <xdr:cNvPr id="728" name="テキスト ボックス 727"/>
        <xdr:cNvSpPr txBox="1"/>
      </xdr:nvSpPr>
      <xdr:spPr>
        <a:xfrm>
          <a:off x="12547111" y="160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4" name="テキスト ボックス 74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6" name="テキスト ボックス 74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50" name="直線コネクタ 749"/>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3"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4" name="直線コネクタ 753"/>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6"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7" name="フローチャート: 判断 756"/>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9" name="フローチャート: 判断 758"/>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60" name="テキスト ボックス 759"/>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90871</xdr:rowOff>
    </xdr:from>
    <xdr:to>
      <xdr:col>107</xdr:col>
      <xdr:colOff>50800</xdr:colOff>
      <xdr:row>38</xdr:row>
      <xdr:rowOff>139700</xdr:rowOff>
    </xdr:to>
    <xdr:cxnSp macro="">
      <xdr:nvCxnSpPr>
        <xdr:cNvPr id="761" name="直線コネクタ 760"/>
        <xdr:cNvCxnSpPr/>
      </xdr:nvCxnSpPr>
      <xdr:spPr>
        <a:xfrm>
          <a:off x="19545300" y="6434521"/>
          <a:ext cx="889000" cy="2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2" name="フローチャート: 判断 761"/>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3" name="テキスト ボックス 762"/>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90871</xdr:rowOff>
    </xdr:from>
    <xdr:to>
      <xdr:col>102</xdr:col>
      <xdr:colOff>114300</xdr:colOff>
      <xdr:row>38</xdr:row>
      <xdr:rowOff>139700</xdr:rowOff>
    </xdr:to>
    <xdr:cxnSp macro="">
      <xdr:nvCxnSpPr>
        <xdr:cNvPr id="764" name="直線コネクタ 763"/>
        <xdr:cNvCxnSpPr/>
      </xdr:nvCxnSpPr>
      <xdr:spPr>
        <a:xfrm flipV="1">
          <a:off x="18656300" y="6434521"/>
          <a:ext cx="889000" cy="2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5" name="フローチャート: 判断 764"/>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101251</xdr:rowOff>
    </xdr:from>
    <xdr:ext cx="378565" cy="259045"/>
    <xdr:sp macro="" textlink="">
      <xdr:nvSpPr>
        <xdr:cNvPr id="766" name="テキスト ボックス 765"/>
        <xdr:cNvSpPr txBox="1"/>
      </xdr:nvSpPr>
      <xdr:spPr>
        <a:xfrm>
          <a:off x="19356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7" name="フローチャート: 判断 766"/>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8" name="テキスト ボックス 767"/>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40071</xdr:rowOff>
    </xdr:from>
    <xdr:to>
      <xdr:col>102</xdr:col>
      <xdr:colOff>165100</xdr:colOff>
      <xdr:row>37</xdr:row>
      <xdr:rowOff>141671</xdr:rowOff>
    </xdr:to>
    <xdr:sp macro="" textlink="">
      <xdr:nvSpPr>
        <xdr:cNvPr id="780" name="楕円 779"/>
        <xdr:cNvSpPr/>
      </xdr:nvSpPr>
      <xdr:spPr>
        <a:xfrm>
          <a:off x="19494500" y="63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158198</xdr:rowOff>
    </xdr:from>
    <xdr:ext cx="469744" cy="259045"/>
    <xdr:sp macro="" textlink="">
      <xdr:nvSpPr>
        <xdr:cNvPr id="781" name="テキスト ボックス 780"/>
        <xdr:cNvSpPr txBox="1"/>
      </xdr:nvSpPr>
      <xdr:spPr>
        <a:xfrm>
          <a:off x="19310428" y="61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7" name="テキスト ボックス 79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7" name="直線コネクタ 806"/>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10"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11" name="直線コネクタ 810"/>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2" name="直線コネクタ 81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3"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4" name="フローチャート: 判断 813"/>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76226</xdr:rowOff>
    </xdr:from>
    <xdr:to>
      <xdr:col>111</xdr:col>
      <xdr:colOff>177800</xdr:colOff>
      <xdr:row>59</xdr:row>
      <xdr:rowOff>44450</xdr:rowOff>
    </xdr:to>
    <xdr:cxnSp macro="">
      <xdr:nvCxnSpPr>
        <xdr:cNvPr id="815" name="直線コネクタ 814"/>
        <xdr:cNvCxnSpPr/>
      </xdr:nvCxnSpPr>
      <xdr:spPr>
        <a:xfrm>
          <a:off x="20434300" y="10020326"/>
          <a:ext cx="889000" cy="1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6" name="フローチャート: 判断 815"/>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7" name="テキスト ボックス 816"/>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76226</xdr:rowOff>
    </xdr:from>
    <xdr:to>
      <xdr:col>107</xdr:col>
      <xdr:colOff>50800</xdr:colOff>
      <xdr:row>58</xdr:row>
      <xdr:rowOff>78207</xdr:rowOff>
    </xdr:to>
    <xdr:cxnSp macro="">
      <xdr:nvCxnSpPr>
        <xdr:cNvPr id="818" name="直線コネクタ 817"/>
        <xdr:cNvCxnSpPr/>
      </xdr:nvCxnSpPr>
      <xdr:spPr>
        <a:xfrm flipV="1">
          <a:off x="19545300" y="1002032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9" name="フローチャート: 判断 818"/>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20" name="テキスト ボックス 819"/>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78207</xdr:rowOff>
    </xdr:from>
    <xdr:to>
      <xdr:col>102</xdr:col>
      <xdr:colOff>114300</xdr:colOff>
      <xdr:row>58</xdr:row>
      <xdr:rowOff>80873</xdr:rowOff>
    </xdr:to>
    <xdr:cxnSp macro="">
      <xdr:nvCxnSpPr>
        <xdr:cNvPr id="821" name="直線コネクタ 820"/>
        <xdr:cNvCxnSpPr/>
      </xdr:nvCxnSpPr>
      <xdr:spPr>
        <a:xfrm flipV="1">
          <a:off x="18656300" y="1002230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2" name="フローチャート: 判断 821"/>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3" name="テキスト ボックス 822"/>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4" name="フローチャート: 判断 823"/>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5" name="テキスト ボックス 824"/>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1" name="楕円 83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3" name="楕円 83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4" name="テキスト ボックス 83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25426</xdr:rowOff>
    </xdr:from>
    <xdr:to>
      <xdr:col>107</xdr:col>
      <xdr:colOff>101600</xdr:colOff>
      <xdr:row>58</xdr:row>
      <xdr:rowOff>127026</xdr:rowOff>
    </xdr:to>
    <xdr:sp macro="" textlink="">
      <xdr:nvSpPr>
        <xdr:cNvPr id="835" name="楕円 834"/>
        <xdr:cNvSpPr/>
      </xdr:nvSpPr>
      <xdr:spPr>
        <a:xfrm>
          <a:off x="20383500" y="99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118153</xdr:rowOff>
    </xdr:from>
    <xdr:ext cx="469744" cy="259045"/>
    <xdr:sp macro="" textlink="">
      <xdr:nvSpPr>
        <xdr:cNvPr id="836" name="テキスト ボックス 835"/>
        <xdr:cNvSpPr txBox="1"/>
      </xdr:nvSpPr>
      <xdr:spPr>
        <a:xfrm>
          <a:off x="20199428" y="100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27407</xdr:rowOff>
    </xdr:from>
    <xdr:to>
      <xdr:col>102</xdr:col>
      <xdr:colOff>165100</xdr:colOff>
      <xdr:row>58</xdr:row>
      <xdr:rowOff>129007</xdr:rowOff>
    </xdr:to>
    <xdr:sp macro="" textlink="">
      <xdr:nvSpPr>
        <xdr:cNvPr id="837" name="楕円 836"/>
        <xdr:cNvSpPr/>
      </xdr:nvSpPr>
      <xdr:spPr>
        <a:xfrm>
          <a:off x="19494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120134</xdr:rowOff>
    </xdr:from>
    <xdr:ext cx="469744" cy="259045"/>
    <xdr:sp macro="" textlink="">
      <xdr:nvSpPr>
        <xdr:cNvPr id="838" name="テキスト ボックス 837"/>
        <xdr:cNvSpPr txBox="1"/>
      </xdr:nvSpPr>
      <xdr:spPr>
        <a:xfrm>
          <a:off x="19310428" y="1006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30073</xdr:rowOff>
    </xdr:from>
    <xdr:to>
      <xdr:col>98</xdr:col>
      <xdr:colOff>38100</xdr:colOff>
      <xdr:row>58</xdr:row>
      <xdr:rowOff>131673</xdr:rowOff>
    </xdr:to>
    <xdr:sp macro="" textlink="">
      <xdr:nvSpPr>
        <xdr:cNvPr id="839" name="楕円 838"/>
        <xdr:cNvSpPr/>
      </xdr:nvSpPr>
      <xdr:spPr>
        <a:xfrm>
          <a:off x="18605500" y="99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148200</xdr:rowOff>
    </xdr:from>
    <xdr:ext cx="469744" cy="259045"/>
    <xdr:sp macro="" textlink="">
      <xdr:nvSpPr>
        <xdr:cNvPr id="840" name="テキスト ボックス 839"/>
        <xdr:cNvSpPr txBox="1"/>
      </xdr:nvSpPr>
      <xdr:spPr>
        <a:xfrm>
          <a:off x="18421428" y="974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1" name="テキスト ボックス 85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9" name="テキスト ボックス 85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1" name="テキスト ボックス 86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3" name="テキスト ボックス 86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5" name="テキスト ボックス 86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7" name="直線コネクタ 866"/>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8"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9" name="直線コネクタ 868"/>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70"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71" name="直線コネクタ 870"/>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115480</xdr:rowOff>
    </xdr:from>
    <xdr:to>
      <xdr:col>116</xdr:col>
      <xdr:colOff>63500</xdr:colOff>
      <xdr:row>76</xdr:row>
      <xdr:rowOff>171269</xdr:rowOff>
    </xdr:to>
    <xdr:cxnSp macro="">
      <xdr:nvCxnSpPr>
        <xdr:cNvPr id="872" name="直線コネクタ 871"/>
        <xdr:cNvCxnSpPr/>
      </xdr:nvCxnSpPr>
      <xdr:spPr>
        <a:xfrm flipV="1">
          <a:off x="21323300" y="13145680"/>
          <a:ext cx="838200" cy="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3"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4" name="フローチャート: 判断 873"/>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98639</xdr:rowOff>
    </xdr:from>
    <xdr:to>
      <xdr:col>111</xdr:col>
      <xdr:colOff>177800</xdr:colOff>
      <xdr:row>76</xdr:row>
      <xdr:rowOff>171269</xdr:rowOff>
    </xdr:to>
    <xdr:cxnSp macro="">
      <xdr:nvCxnSpPr>
        <xdr:cNvPr id="875" name="直線コネクタ 874"/>
        <xdr:cNvCxnSpPr/>
      </xdr:nvCxnSpPr>
      <xdr:spPr>
        <a:xfrm>
          <a:off x="20434300" y="13128839"/>
          <a:ext cx="8890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6" name="フローチャート: 判断 875"/>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7" name="テキスト ボックス 876"/>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98639</xdr:rowOff>
    </xdr:from>
    <xdr:to>
      <xdr:col>107</xdr:col>
      <xdr:colOff>50800</xdr:colOff>
      <xdr:row>76</xdr:row>
      <xdr:rowOff>162854</xdr:rowOff>
    </xdr:to>
    <xdr:cxnSp macro="">
      <xdr:nvCxnSpPr>
        <xdr:cNvPr id="878" name="直線コネクタ 877"/>
        <xdr:cNvCxnSpPr/>
      </xdr:nvCxnSpPr>
      <xdr:spPr>
        <a:xfrm flipV="1">
          <a:off x="19545300" y="13128839"/>
          <a:ext cx="889000" cy="6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9" name="フローチャート: 判断 878"/>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80" name="テキスト ボックス 879"/>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162854</xdr:rowOff>
    </xdr:from>
    <xdr:to>
      <xdr:col>102</xdr:col>
      <xdr:colOff>114300</xdr:colOff>
      <xdr:row>77</xdr:row>
      <xdr:rowOff>27065</xdr:rowOff>
    </xdr:to>
    <xdr:cxnSp macro="">
      <xdr:nvCxnSpPr>
        <xdr:cNvPr id="881" name="直線コネクタ 880"/>
        <xdr:cNvCxnSpPr/>
      </xdr:nvCxnSpPr>
      <xdr:spPr>
        <a:xfrm flipV="1">
          <a:off x="18656300" y="1319305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2" name="フローチャート: 判断 881"/>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3" name="テキスト ボックス 882"/>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4" name="フローチャート: 判断 883"/>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5" name="テキスト ボックス 884"/>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64680</xdr:rowOff>
    </xdr:from>
    <xdr:to>
      <xdr:col>116</xdr:col>
      <xdr:colOff>114300</xdr:colOff>
      <xdr:row>76</xdr:row>
      <xdr:rowOff>166280</xdr:rowOff>
    </xdr:to>
    <xdr:sp macro="" textlink="">
      <xdr:nvSpPr>
        <xdr:cNvPr id="891" name="楕円 890"/>
        <xdr:cNvSpPr/>
      </xdr:nvSpPr>
      <xdr:spPr>
        <a:xfrm>
          <a:off x="22110700" y="130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87556</xdr:rowOff>
    </xdr:from>
    <xdr:ext cx="534377" cy="259045"/>
    <xdr:sp macro="" textlink="">
      <xdr:nvSpPr>
        <xdr:cNvPr id="892" name="繰出金該当値テキスト"/>
        <xdr:cNvSpPr txBox="1"/>
      </xdr:nvSpPr>
      <xdr:spPr>
        <a:xfrm>
          <a:off x="22212300" y="129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120469</xdr:rowOff>
    </xdr:from>
    <xdr:to>
      <xdr:col>112</xdr:col>
      <xdr:colOff>38100</xdr:colOff>
      <xdr:row>77</xdr:row>
      <xdr:rowOff>50619</xdr:rowOff>
    </xdr:to>
    <xdr:sp macro="" textlink="">
      <xdr:nvSpPr>
        <xdr:cNvPr id="893" name="楕円 892"/>
        <xdr:cNvSpPr/>
      </xdr:nvSpPr>
      <xdr:spPr>
        <a:xfrm>
          <a:off x="21272500" y="131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67146</xdr:rowOff>
    </xdr:from>
    <xdr:ext cx="534377" cy="259045"/>
    <xdr:sp macro="" textlink="">
      <xdr:nvSpPr>
        <xdr:cNvPr id="894" name="テキスト ボックス 893"/>
        <xdr:cNvSpPr txBox="1"/>
      </xdr:nvSpPr>
      <xdr:spPr>
        <a:xfrm>
          <a:off x="21056111" y="129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47839</xdr:rowOff>
    </xdr:from>
    <xdr:to>
      <xdr:col>107</xdr:col>
      <xdr:colOff>101600</xdr:colOff>
      <xdr:row>76</xdr:row>
      <xdr:rowOff>149439</xdr:rowOff>
    </xdr:to>
    <xdr:sp macro="" textlink="">
      <xdr:nvSpPr>
        <xdr:cNvPr id="895" name="楕円 894"/>
        <xdr:cNvSpPr/>
      </xdr:nvSpPr>
      <xdr:spPr>
        <a:xfrm>
          <a:off x="20383500" y="130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165966</xdr:rowOff>
    </xdr:from>
    <xdr:ext cx="534377" cy="259045"/>
    <xdr:sp macro="" textlink="">
      <xdr:nvSpPr>
        <xdr:cNvPr id="896" name="テキスト ボックス 895"/>
        <xdr:cNvSpPr txBox="1"/>
      </xdr:nvSpPr>
      <xdr:spPr>
        <a:xfrm>
          <a:off x="20167111" y="128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112054</xdr:rowOff>
    </xdr:from>
    <xdr:to>
      <xdr:col>102</xdr:col>
      <xdr:colOff>165100</xdr:colOff>
      <xdr:row>77</xdr:row>
      <xdr:rowOff>42204</xdr:rowOff>
    </xdr:to>
    <xdr:sp macro="" textlink="">
      <xdr:nvSpPr>
        <xdr:cNvPr id="897" name="楕円 896"/>
        <xdr:cNvSpPr/>
      </xdr:nvSpPr>
      <xdr:spPr>
        <a:xfrm>
          <a:off x="19494500" y="131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58731</xdr:rowOff>
    </xdr:from>
    <xdr:ext cx="534377" cy="259045"/>
    <xdr:sp macro="" textlink="">
      <xdr:nvSpPr>
        <xdr:cNvPr id="898" name="テキスト ボックス 897"/>
        <xdr:cNvSpPr txBox="1"/>
      </xdr:nvSpPr>
      <xdr:spPr>
        <a:xfrm>
          <a:off x="19278111" y="129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147715</xdr:rowOff>
    </xdr:from>
    <xdr:to>
      <xdr:col>98</xdr:col>
      <xdr:colOff>38100</xdr:colOff>
      <xdr:row>77</xdr:row>
      <xdr:rowOff>77865</xdr:rowOff>
    </xdr:to>
    <xdr:sp macro="" textlink="">
      <xdr:nvSpPr>
        <xdr:cNvPr id="899" name="楕円 898"/>
        <xdr:cNvSpPr/>
      </xdr:nvSpPr>
      <xdr:spPr>
        <a:xfrm>
          <a:off x="18605500" y="13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94393</xdr:rowOff>
    </xdr:from>
    <xdr:ext cx="534377" cy="259045"/>
    <xdr:sp macro="" textlink="">
      <xdr:nvSpPr>
        <xdr:cNvPr id="900" name="テキスト ボックス 899"/>
        <xdr:cNvSpPr txBox="1"/>
      </xdr:nvSpPr>
      <xdr:spPr>
        <a:xfrm>
          <a:off x="18389111" y="1295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年度は道内市町村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及び類似団体平均を上回っている。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適切な人員確保・配置を図りながら人件費の抑制</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物件費、普通建設事業費～道内市町村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及び類似団体平均より低い水準となっている。今後も引き続き行政コストの削減に努める。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維持補修費～道内市町村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及び類似団体平均より上回っているが、当町は特別豪雪地帯に指定されており、除排雪経費が主な要因である。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水道事業に対する高料金対策繰出金等により、道内市町村</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及び類似団体平均を上回っている。今後も事業内容を注視し、適正化に努める。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年度から平成10年度の人口急増時に実施した社会資本整備事業に伴う地方債の発行により地方債残高が増加した影響で、地方債の元利償還金は類似団体平均額を大幅に上回っている。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償還額については、平成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年度をピークに緩やかではあるが減少を続けており、引き続き公債費の縮減に努める。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年度は道内市町村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及び類似団体平均を上回っている。ふるさと納税のまちづくり基金への積立が主な要因である。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15,840
15,707
422.86
11,845,126
11,600,273
229,633
6,036,805
9,623,670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78206</xdr:rowOff>
    </xdr:from>
    <xdr:to>
      <xdr:col>24</xdr:col>
      <xdr:colOff>63500</xdr:colOff>
      <xdr:row>34</xdr:row>
      <xdr:rowOff>88265</xdr:rowOff>
    </xdr:to>
    <xdr:cxnSp macro="">
      <xdr:nvCxnSpPr>
        <xdr:cNvPr id="59" name="直線コネクタ 58"/>
        <xdr:cNvCxnSpPr/>
      </xdr:nvCxnSpPr>
      <xdr:spPr>
        <a:xfrm flipV="1">
          <a:off x="3797300" y="5907506"/>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88265</xdr:rowOff>
    </xdr:from>
    <xdr:to>
      <xdr:col>19</xdr:col>
      <xdr:colOff>177800</xdr:colOff>
      <xdr:row>34</xdr:row>
      <xdr:rowOff>106781</xdr:rowOff>
    </xdr:to>
    <xdr:cxnSp macro="">
      <xdr:nvCxnSpPr>
        <xdr:cNvPr id="62" name="直線コネクタ 61"/>
        <xdr:cNvCxnSpPr/>
      </xdr:nvCxnSpPr>
      <xdr:spPr>
        <a:xfrm flipV="1">
          <a:off x="2908300" y="5917565"/>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103581</xdr:rowOff>
    </xdr:from>
    <xdr:to>
      <xdr:col>15</xdr:col>
      <xdr:colOff>50800</xdr:colOff>
      <xdr:row>34</xdr:row>
      <xdr:rowOff>106781</xdr:rowOff>
    </xdr:to>
    <xdr:cxnSp macro="">
      <xdr:nvCxnSpPr>
        <xdr:cNvPr id="65" name="直線コネクタ 64"/>
        <xdr:cNvCxnSpPr/>
      </xdr:nvCxnSpPr>
      <xdr:spPr>
        <a:xfrm>
          <a:off x="2019300" y="593288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160045</xdr:rowOff>
    </xdr:from>
    <xdr:to>
      <xdr:col>10</xdr:col>
      <xdr:colOff>114300</xdr:colOff>
      <xdr:row>34</xdr:row>
      <xdr:rowOff>103581</xdr:rowOff>
    </xdr:to>
    <xdr:cxnSp macro="">
      <xdr:nvCxnSpPr>
        <xdr:cNvPr id="68" name="直線コネクタ 67"/>
        <xdr:cNvCxnSpPr/>
      </xdr:nvCxnSpPr>
      <xdr:spPr>
        <a:xfrm>
          <a:off x="1130300" y="5817895"/>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27406</xdr:rowOff>
    </xdr:from>
    <xdr:to>
      <xdr:col>24</xdr:col>
      <xdr:colOff>114300</xdr:colOff>
      <xdr:row>34</xdr:row>
      <xdr:rowOff>129006</xdr:rowOff>
    </xdr:to>
    <xdr:sp macro="" textlink="">
      <xdr:nvSpPr>
        <xdr:cNvPr id="78" name="楕円 77"/>
        <xdr:cNvSpPr/>
      </xdr:nvSpPr>
      <xdr:spPr>
        <a:xfrm>
          <a:off x="4584700" y="58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50283</xdr:rowOff>
    </xdr:from>
    <xdr:ext cx="469744" cy="259045"/>
    <xdr:sp macro="" textlink="">
      <xdr:nvSpPr>
        <xdr:cNvPr id="79" name="議会費該当値テキスト"/>
        <xdr:cNvSpPr txBox="1"/>
      </xdr:nvSpPr>
      <xdr:spPr>
        <a:xfrm>
          <a:off x="4686300" y="57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37465</xdr:rowOff>
    </xdr:from>
    <xdr:to>
      <xdr:col>20</xdr:col>
      <xdr:colOff>38100</xdr:colOff>
      <xdr:row>34</xdr:row>
      <xdr:rowOff>139065</xdr:rowOff>
    </xdr:to>
    <xdr:sp macro="" textlink="">
      <xdr:nvSpPr>
        <xdr:cNvPr id="80" name="楕円 79"/>
        <xdr:cNvSpPr/>
      </xdr:nvSpPr>
      <xdr:spPr>
        <a:xfrm>
          <a:off x="3746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155592</xdr:rowOff>
    </xdr:from>
    <xdr:ext cx="469744" cy="259045"/>
    <xdr:sp macro="" textlink="">
      <xdr:nvSpPr>
        <xdr:cNvPr id="81" name="テキスト ボックス 80"/>
        <xdr:cNvSpPr txBox="1"/>
      </xdr:nvSpPr>
      <xdr:spPr>
        <a:xfrm>
          <a:off x="3562428"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55981</xdr:rowOff>
    </xdr:from>
    <xdr:to>
      <xdr:col>15</xdr:col>
      <xdr:colOff>101600</xdr:colOff>
      <xdr:row>34</xdr:row>
      <xdr:rowOff>157581</xdr:rowOff>
    </xdr:to>
    <xdr:sp macro="" textlink="">
      <xdr:nvSpPr>
        <xdr:cNvPr id="82" name="楕円 81"/>
        <xdr:cNvSpPr/>
      </xdr:nvSpPr>
      <xdr:spPr>
        <a:xfrm>
          <a:off x="2857500" y="58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2658</xdr:rowOff>
    </xdr:from>
    <xdr:ext cx="469744" cy="259045"/>
    <xdr:sp macro="" textlink="">
      <xdr:nvSpPr>
        <xdr:cNvPr id="83" name="テキスト ボックス 82"/>
        <xdr:cNvSpPr txBox="1"/>
      </xdr:nvSpPr>
      <xdr:spPr>
        <a:xfrm>
          <a:off x="2673428" y="56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52781</xdr:rowOff>
    </xdr:from>
    <xdr:to>
      <xdr:col>10</xdr:col>
      <xdr:colOff>165100</xdr:colOff>
      <xdr:row>34</xdr:row>
      <xdr:rowOff>154381</xdr:rowOff>
    </xdr:to>
    <xdr:sp macro="" textlink="">
      <xdr:nvSpPr>
        <xdr:cNvPr id="84" name="楕円 83"/>
        <xdr:cNvSpPr/>
      </xdr:nvSpPr>
      <xdr:spPr>
        <a:xfrm>
          <a:off x="1968500" y="58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170908</xdr:rowOff>
    </xdr:from>
    <xdr:ext cx="469744" cy="259045"/>
    <xdr:sp macro="" textlink="">
      <xdr:nvSpPr>
        <xdr:cNvPr id="85" name="テキスト ボックス 84"/>
        <xdr:cNvSpPr txBox="1"/>
      </xdr:nvSpPr>
      <xdr:spPr>
        <a:xfrm>
          <a:off x="1784428" y="565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109245</xdr:rowOff>
    </xdr:from>
    <xdr:to>
      <xdr:col>6</xdr:col>
      <xdr:colOff>38100</xdr:colOff>
      <xdr:row>34</xdr:row>
      <xdr:rowOff>39395</xdr:rowOff>
    </xdr:to>
    <xdr:sp macro="" textlink="">
      <xdr:nvSpPr>
        <xdr:cNvPr id="86" name="楕円 85"/>
        <xdr:cNvSpPr/>
      </xdr:nvSpPr>
      <xdr:spPr>
        <a:xfrm>
          <a:off x="1079500" y="57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55922</xdr:rowOff>
    </xdr:from>
    <xdr:ext cx="469744" cy="259045"/>
    <xdr:sp macro="" textlink="">
      <xdr:nvSpPr>
        <xdr:cNvPr id="87" name="テキスト ボックス 86"/>
        <xdr:cNvSpPr txBox="1"/>
      </xdr:nvSpPr>
      <xdr:spPr>
        <a:xfrm>
          <a:off x="895428" y="55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132000</xdr:rowOff>
    </xdr:from>
    <xdr:to>
      <xdr:col>24</xdr:col>
      <xdr:colOff>63500</xdr:colOff>
      <xdr:row>54</xdr:row>
      <xdr:rowOff>98895</xdr:rowOff>
    </xdr:to>
    <xdr:cxnSp macro="">
      <xdr:nvCxnSpPr>
        <xdr:cNvPr id="114" name="直線コネクタ 113"/>
        <xdr:cNvCxnSpPr/>
      </xdr:nvCxnSpPr>
      <xdr:spPr>
        <a:xfrm flipV="1">
          <a:off x="3797300" y="9047400"/>
          <a:ext cx="838200" cy="30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98895</xdr:rowOff>
    </xdr:from>
    <xdr:to>
      <xdr:col>19</xdr:col>
      <xdr:colOff>177800</xdr:colOff>
      <xdr:row>56</xdr:row>
      <xdr:rowOff>10207</xdr:rowOff>
    </xdr:to>
    <xdr:cxnSp macro="">
      <xdr:nvCxnSpPr>
        <xdr:cNvPr id="117" name="直線コネクタ 116"/>
        <xdr:cNvCxnSpPr/>
      </xdr:nvCxnSpPr>
      <xdr:spPr>
        <a:xfrm flipV="1">
          <a:off x="2908300" y="9357195"/>
          <a:ext cx="889000" cy="25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123561</xdr:rowOff>
    </xdr:from>
    <xdr:to>
      <xdr:col>15</xdr:col>
      <xdr:colOff>50800</xdr:colOff>
      <xdr:row>56</xdr:row>
      <xdr:rowOff>10207</xdr:rowOff>
    </xdr:to>
    <xdr:cxnSp macro="">
      <xdr:nvCxnSpPr>
        <xdr:cNvPr id="120" name="直線コネクタ 119"/>
        <xdr:cNvCxnSpPr/>
      </xdr:nvCxnSpPr>
      <xdr:spPr>
        <a:xfrm>
          <a:off x="2019300" y="9553311"/>
          <a:ext cx="889000" cy="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107893</xdr:rowOff>
    </xdr:from>
    <xdr:to>
      <xdr:col>10</xdr:col>
      <xdr:colOff>114300</xdr:colOff>
      <xdr:row>55</xdr:row>
      <xdr:rowOff>123561</xdr:rowOff>
    </xdr:to>
    <xdr:cxnSp macro="">
      <xdr:nvCxnSpPr>
        <xdr:cNvPr id="123" name="直線コネクタ 122"/>
        <xdr:cNvCxnSpPr/>
      </xdr:nvCxnSpPr>
      <xdr:spPr>
        <a:xfrm>
          <a:off x="1130300" y="9537643"/>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81200</xdr:rowOff>
    </xdr:from>
    <xdr:to>
      <xdr:col>24</xdr:col>
      <xdr:colOff>114300</xdr:colOff>
      <xdr:row>53</xdr:row>
      <xdr:rowOff>11350</xdr:rowOff>
    </xdr:to>
    <xdr:sp macro="" textlink="">
      <xdr:nvSpPr>
        <xdr:cNvPr id="133" name="楕円 132"/>
        <xdr:cNvSpPr/>
      </xdr:nvSpPr>
      <xdr:spPr>
        <a:xfrm>
          <a:off x="4584700" y="89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104077</xdr:rowOff>
    </xdr:from>
    <xdr:ext cx="599010" cy="259045"/>
    <xdr:sp macro="" textlink="">
      <xdr:nvSpPr>
        <xdr:cNvPr id="134" name="総務費該当値テキスト"/>
        <xdr:cNvSpPr txBox="1"/>
      </xdr:nvSpPr>
      <xdr:spPr>
        <a:xfrm>
          <a:off x="4686300" y="884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48095</xdr:rowOff>
    </xdr:from>
    <xdr:to>
      <xdr:col>20</xdr:col>
      <xdr:colOff>38100</xdr:colOff>
      <xdr:row>54</xdr:row>
      <xdr:rowOff>149695</xdr:rowOff>
    </xdr:to>
    <xdr:sp macro="" textlink="">
      <xdr:nvSpPr>
        <xdr:cNvPr id="135" name="楕円 134"/>
        <xdr:cNvSpPr/>
      </xdr:nvSpPr>
      <xdr:spPr>
        <a:xfrm>
          <a:off x="3746500" y="93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166222</xdr:rowOff>
    </xdr:from>
    <xdr:ext cx="599010" cy="259045"/>
    <xdr:sp macro="" textlink="">
      <xdr:nvSpPr>
        <xdr:cNvPr id="136" name="テキスト ボックス 135"/>
        <xdr:cNvSpPr txBox="1"/>
      </xdr:nvSpPr>
      <xdr:spPr>
        <a:xfrm>
          <a:off x="3497795" y="908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130857</xdr:rowOff>
    </xdr:from>
    <xdr:to>
      <xdr:col>15</xdr:col>
      <xdr:colOff>101600</xdr:colOff>
      <xdr:row>56</xdr:row>
      <xdr:rowOff>61007</xdr:rowOff>
    </xdr:to>
    <xdr:sp macro="" textlink="">
      <xdr:nvSpPr>
        <xdr:cNvPr id="137" name="楕円 136"/>
        <xdr:cNvSpPr/>
      </xdr:nvSpPr>
      <xdr:spPr>
        <a:xfrm>
          <a:off x="2857500" y="956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77534</xdr:rowOff>
    </xdr:from>
    <xdr:ext cx="599010" cy="259045"/>
    <xdr:sp macro="" textlink="">
      <xdr:nvSpPr>
        <xdr:cNvPr id="138" name="テキスト ボックス 137"/>
        <xdr:cNvSpPr txBox="1"/>
      </xdr:nvSpPr>
      <xdr:spPr>
        <a:xfrm>
          <a:off x="2608795" y="933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72761</xdr:rowOff>
    </xdr:from>
    <xdr:to>
      <xdr:col>10</xdr:col>
      <xdr:colOff>165100</xdr:colOff>
      <xdr:row>56</xdr:row>
      <xdr:rowOff>2911</xdr:rowOff>
    </xdr:to>
    <xdr:sp macro="" textlink="">
      <xdr:nvSpPr>
        <xdr:cNvPr id="139" name="楕円 138"/>
        <xdr:cNvSpPr/>
      </xdr:nvSpPr>
      <xdr:spPr>
        <a:xfrm>
          <a:off x="1968500" y="950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19438</xdr:rowOff>
    </xdr:from>
    <xdr:ext cx="599010" cy="259045"/>
    <xdr:sp macro="" textlink="">
      <xdr:nvSpPr>
        <xdr:cNvPr id="140" name="テキスト ボックス 139"/>
        <xdr:cNvSpPr txBox="1"/>
      </xdr:nvSpPr>
      <xdr:spPr>
        <a:xfrm>
          <a:off x="1719795" y="927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57093</xdr:rowOff>
    </xdr:from>
    <xdr:to>
      <xdr:col>6</xdr:col>
      <xdr:colOff>38100</xdr:colOff>
      <xdr:row>55</xdr:row>
      <xdr:rowOff>158693</xdr:rowOff>
    </xdr:to>
    <xdr:sp macro="" textlink="">
      <xdr:nvSpPr>
        <xdr:cNvPr id="141" name="楕円 140"/>
        <xdr:cNvSpPr/>
      </xdr:nvSpPr>
      <xdr:spPr>
        <a:xfrm>
          <a:off x="1079500" y="94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3770</xdr:rowOff>
    </xdr:from>
    <xdr:ext cx="599010" cy="259045"/>
    <xdr:sp macro="" textlink="">
      <xdr:nvSpPr>
        <xdr:cNvPr id="142" name="テキスト ボックス 141"/>
        <xdr:cNvSpPr txBox="1"/>
      </xdr:nvSpPr>
      <xdr:spPr>
        <a:xfrm>
          <a:off x="830795" y="926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152012</xdr:rowOff>
    </xdr:from>
    <xdr:to>
      <xdr:col>24</xdr:col>
      <xdr:colOff>63500</xdr:colOff>
      <xdr:row>76</xdr:row>
      <xdr:rowOff>73547</xdr:rowOff>
    </xdr:to>
    <xdr:cxnSp macro="">
      <xdr:nvCxnSpPr>
        <xdr:cNvPr id="174" name="直線コネクタ 173"/>
        <xdr:cNvCxnSpPr/>
      </xdr:nvCxnSpPr>
      <xdr:spPr>
        <a:xfrm flipV="1">
          <a:off x="3797300" y="13010762"/>
          <a:ext cx="838200" cy="9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165956</xdr:rowOff>
    </xdr:from>
    <xdr:to>
      <xdr:col>19</xdr:col>
      <xdr:colOff>177800</xdr:colOff>
      <xdr:row>76</xdr:row>
      <xdr:rowOff>73547</xdr:rowOff>
    </xdr:to>
    <xdr:cxnSp macro="">
      <xdr:nvCxnSpPr>
        <xdr:cNvPr id="177" name="直線コネクタ 176"/>
        <xdr:cNvCxnSpPr/>
      </xdr:nvCxnSpPr>
      <xdr:spPr>
        <a:xfrm>
          <a:off x="2908300" y="13024706"/>
          <a:ext cx="889000" cy="7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165956</xdr:rowOff>
    </xdr:from>
    <xdr:to>
      <xdr:col>15</xdr:col>
      <xdr:colOff>50800</xdr:colOff>
      <xdr:row>76</xdr:row>
      <xdr:rowOff>51155</xdr:rowOff>
    </xdr:to>
    <xdr:cxnSp macro="">
      <xdr:nvCxnSpPr>
        <xdr:cNvPr id="180" name="直線コネクタ 179"/>
        <xdr:cNvCxnSpPr/>
      </xdr:nvCxnSpPr>
      <xdr:spPr>
        <a:xfrm flipV="1">
          <a:off x="2019300" y="13024706"/>
          <a:ext cx="889000" cy="5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51155</xdr:rowOff>
    </xdr:from>
    <xdr:to>
      <xdr:col>10</xdr:col>
      <xdr:colOff>114300</xdr:colOff>
      <xdr:row>76</xdr:row>
      <xdr:rowOff>139450</xdr:rowOff>
    </xdr:to>
    <xdr:cxnSp macro="">
      <xdr:nvCxnSpPr>
        <xdr:cNvPr id="183" name="直線コネクタ 182"/>
        <xdr:cNvCxnSpPr/>
      </xdr:nvCxnSpPr>
      <xdr:spPr>
        <a:xfrm flipV="1">
          <a:off x="1130300" y="13081355"/>
          <a:ext cx="889000" cy="8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101212</xdr:rowOff>
    </xdr:from>
    <xdr:to>
      <xdr:col>24</xdr:col>
      <xdr:colOff>114300</xdr:colOff>
      <xdr:row>76</xdr:row>
      <xdr:rowOff>31362</xdr:rowOff>
    </xdr:to>
    <xdr:sp macro="" textlink="">
      <xdr:nvSpPr>
        <xdr:cNvPr id="193" name="楕円 192"/>
        <xdr:cNvSpPr/>
      </xdr:nvSpPr>
      <xdr:spPr>
        <a:xfrm>
          <a:off x="4584700" y="129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79639</xdr:rowOff>
    </xdr:from>
    <xdr:ext cx="599010" cy="259045"/>
    <xdr:sp macro="" textlink="">
      <xdr:nvSpPr>
        <xdr:cNvPr id="194" name="民生費該当値テキスト"/>
        <xdr:cNvSpPr txBox="1"/>
      </xdr:nvSpPr>
      <xdr:spPr>
        <a:xfrm>
          <a:off x="4686300" y="1293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22747</xdr:rowOff>
    </xdr:from>
    <xdr:to>
      <xdr:col>20</xdr:col>
      <xdr:colOff>38100</xdr:colOff>
      <xdr:row>76</xdr:row>
      <xdr:rowOff>124347</xdr:rowOff>
    </xdr:to>
    <xdr:sp macro="" textlink="">
      <xdr:nvSpPr>
        <xdr:cNvPr id="195" name="楕円 194"/>
        <xdr:cNvSpPr/>
      </xdr:nvSpPr>
      <xdr:spPr>
        <a:xfrm>
          <a:off x="3746500" y="130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115474</xdr:rowOff>
    </xdr:from>
    <xdr:ext cx="599010" cy="259045"/>
    <xdr:sp macro="" textlink="">
      <xdr:nvSpPr>
        <xdr:cNvPr id="196" name="テキスト ボックス 195"/>
        <xdr:cNvSpPr txBox="1"/>
      </xdr:nvSpPr>
      <xdr:spPr>
        <a:xfrm>
          <a:off x="3497795" y="1314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115157</xdr:rowOff>
    </xdr:from>
    <xdr:to>
      <xdr:col>15</xdr:col>
      <xdr:colOff>101600</xdr:colOff>
      <xdr:row>76</xdr:row>
      <xdr:rowOff>45306</xdr:rowOff>
    </xdr:to>
    <xdr:sp macro="" textlink="">
      <xdr:nvSpPr>
        <xdr:cNvPr id="197" name="楕円 196"/>
        <xdr:cNvSpPr/>
      </xdr:nvSpPr>
      <xdr:spPr>
        <a:xfrm>
          <a:off x="2857500" y="12973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61834</xdr:rowOff>
    </xdr:from>
    <xdr:ext cx="599010" cy="259045"/>
    <xdr:sp macro="" textlink="">
      <xdr:nvSpPr>
        <xdr:cNvPr id="198" name="テキスト ボックス 197"/>
        <xdr:cNvSpPr txBox="1"/>
      </xdr:nvSpPr>
      <xdr:spPr>
        <a:xfrm>
          <a:off x="2608795" y="1274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355</xdr:rowOff>
    </xdr:from>
    <xdr:to>
      <xdr:col>10</xdr:col>
      <xdr:colOff>165100</xdr:colOff>
      <xdr:row>76</xdr:row>
      <xdr:rowOff>101955</xdr:rowOff>
    </xdr:to>
    <xdr:sp macro="" textlink="">
      <xdr:nvSpPr>
        <xdr:cNvPr id="199" name="楕円 198"/>
        <xdr:cNvSpPr/>
      </xdr:nvSpPr>
      <xdr:spPr>
        <a:xfrm>
          <a:off x="1968500" y="130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118483</xdr:rowOff>
    </xdr:from>
    <xdr:ext cx="599010" cy="259045"/>
    <xdr:sp macro="" textlink="">
      <xdr:nvSpPr>
        <xdr:cNvPr id="200" name="テキスト ボックス 199"/>
        <xdr:cNvSpPr txBox="1"/>
      </xdr:nvSpPr>
      <xdr:spPr>
        <a:xfrm>
          <a:off x="1719795" y="1280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88650</xdr:rowOff>
    </xdr:from>
    <xdr:to>
      <xdr:col>6</xdr:col>
      <xdr:colOff>38100</xdr:colOff>
      <xdr:row>77</xdr:row>
      <xdr:rowOff>18800</xdr:rowOff>
    </xdr:to>
    <xdr:sp macro="" textlink="">
      <xdr:nvSpPr>
        <xdr:cNvPr id="201" name="楕円 200"/>
        <xdr:cNvSpPr/>
      </xdr:nvSpPr>
      <xdr:spPr>
        <a:xfrm>
          <a:off x="1079500" y="131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35327</xdr:rowOff>
    </xdr:from>
    <xdr:ext cx="599010" cy="259045"/>
    <xdr:sp macro="" textlink="">
      <xdr:nvSpPr>
        <xdr:cNvPr id="202" name="テキスト ボックス 201"/>
        <xdr:cNvSpPr txBox="1"/>
      </xdr:nvSpPr>
      <xdr:spPr>
        <a:xfrm>
          <a:off x="830795" y="128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132451</xdr:rowOff>
    </xdr:from>
    <xdr:to>
      <xdr:col>24</xdr:col>
      <xdr:colOff>63500</xdr:colOff>
      <xdr:row>97</xdr:row>
      <xdr:rowOff>136533</xdr:rowOff>
    </xdr:to>
    <xdr:cxnSp macro="">
      <xdr:nvCxnSpPr>
        <xdr:cNvPr id="234" name="直線コネクタ 233"/>
        <xdr:cNvCxnSpPr/>
      </xdr:nvCxnSpPr>
      <xdr:spPr>
        <a:xfrm flipV="1">
          <a:off x="3797300" y="16763101"/>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99402</xdr:rowOff>
    </xdr:from>
    <xdr:to>
      <xdr:col>19</xdr:col>
      <xdr:colOff>177800</xdr:colOff>
      <xdr:row>97</xdr:row>
      <xdr:rowOff>136533</xdr:rowOff>
    </xdr:to>
    <xdr:cxnSp macro="">
      <xdr:nvCxnSpPr>
        <xdr:cNvPr id="237" name="直線コネクタ 236"/>
        <xdr:cNvCxnSpPr/>
      </xdr:nvCxnSpPr>
      <xdr:spPr>
        <a:xfrm>
          <a:off x="2908300" y="16730052"/>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99402</xdr:rowOff>
    </xdr:from>
    <xdr:to>
      <xdr:col>15</xdr:col>
      <xdr:colOff>50800</xdr:colOff>
      <xdr:row>97</xdr:row>
      <xdr:rowOff>117004</xdr:rowOff>
    </xdr:to>
    <xdr:cxnSp macro="">
      <xdr:nvCxnSpPr>
        <xdr:cNvPr id="240" name="直線コネクタ 239"/>
        <xdr:cNvCxnSpPr/>
      </xdr:nvCxnSpPr>
      <xdr:spPr>
        <a:xfrm flipV="1">
          <a:off x="2019300" y="16730052"/>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117004</xdr:rowOff>
    </xdr:from>
    <xdr:to>
      <xdr:col>10</xdr:col>
      <xdr:colOff>114300</xdr:colOff>
      <xdr:row>97</xdr:row>
      <xdr:rowOff>147228</xdr:rowOff>
    </xdr:to>
    <xdr:cxnSp macro="">
      <xdr:nvCxnSpPr>
        <xdr:cNvPr id="243" name="直線コネクタ 242"/>
        <xdr:cNvCxnSpPr/>
      </xdr:nvCxnSpPr>
      <xdr:spPr>
        <a:xfrm flipV="1">
          <a:off x="1130300" y="16747654"/>
          <a:ext cx="8890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81651</xdr:rowOff>
    </xdr:from>
    <xdr:to>
      <xdr:col>24</xdr:col>
      <xdr:colOff>114300</xdr:colOff>
      <xdr:row>98</xdr:row>
      <xdr:rowOff>11801</xdr:rowOff>
    </xdr:to>
    <xdr:sp macro="" textlink="">
      <xdr:nvSpPr>
        <xdr:cNvPr id="253" name="楕円 252"/>
        <xdr:cNvSpPr/>
      </xdr:nvSpPr>
      <xdr:spPr>
        <a:xfrm>
          <a:off x="4584700" y="167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60078</xdr:rowOff>
    </xdr:from>
    <xdr:ext cx="534377" cy="259045"/>
    <xdr:sp macro="" textlink="">
      <xdr:nvSpPr>
        <xdr:cNvPr id="254" name="衛生費該当値テキスト"/>
        <xdr:cNvSpPr txBox="1"/>
      </xdr:nvSpPr>
      <xdr:spPr>
        <a:xfrm>
          <a:off x="4686300" y="166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85733</xdr:rowOff>
    </xdr:from>
    <xdr:to>
      <xdr:col>20</xdr:col>
      <xdr:colOff>38100</xdr:colOff>
      <xdr:row>98</xdr:row>
      <xdr:rowOff>15883</xdr:rowOff>
    </xdr:to>
    <xdr:sp macro="" textlink="">
      <xdr:nvSpPr>
        <xdr:cNvPr id="255" name="楕円 254"/>
        <xdr:cNvSpPr/>
      </xdr:nvSpPr>
      <xdr:spPr>
        <a:xfrm>
          <a:off x="3746500" y="167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7010</xdr:rowOff>
    </xdr:from>
    <xdr:ext cx="534377" cy="259045"/>
    <xdr:sp macro="" textlink="">
      <xdr:nvSpPr>
        <xdr:cNvPr id="256" name="テキスト ボックス 255"/>
        <xdr:cNvSpPr txBox="1"/>
      </xdr:nvSpPr>
      <xdr:spPr>
        <a:xfrm>
          <a:off x="3530111" y="168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48602</xdr:rowOff>
    </xdr:from>
    <xdr:to>
      <xdr:col>15</xdr:col>
      <xdr:colOff>101600</xdr:colOff>
      <xdr:row>97</xdr:row>
      <xdr:rowOff>150202</xdr:rowOff>
    </xdr:to>
    <xdr:sp macro="" textlink="">
      <xdr:nvSpPr>
        <xdr:cNvPr id="257" name="楕円 256"/>
        <xdr:cNvSpPr/>
      </xdr:nvSpPr>
      <xdr:spPr>
        <a:xfrm>
          <a:off x="2857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141329</xdr:rowOff>
    </xdr:from>
    <xdr:ext cx="534377" cy="259045"/>
    <xdr:sp macro="" textlink="">
      <xdr:nvSpPr>
        <xdr:cNvPr id="258" name="テキスト ボックス 257"/>
        <xdr:cNvSpPr txBox="1"/>
      </xdr:nvSpPr>
      <xdr:spPr>
        <a:xfrm>
          <a:off x="2641111" y="167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66204</xdr:rowOff>
    </xdr:from>
    <xdr:to>
      <xdr:col>10</xdr:col>
      <xdr:colOff>165100</xdr:colOff>
      <xdr:row>97</xdr:row>
      <xdr:rowOff>167804</xdr:rowOff>
    </xdr:to>
    <xdr:sp macro="" textlink="">
      <xdr:nvSpPr>
        <xdr:cNvPr id="259" name="楕円 258"/>
        <xdr:cNvSpPr/>
      </xdr:nvSpPr>
      <xdr:spPr>
        <a:xfrm>
          <a:off x="1968500" y="166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158931</xdr:rowOff>
    </xdr:from>
    <xdr:ext cx="534377" cy="259045"/>
    <xdr:sp macro="" textlink="">
      <xdr:nvSpPr>
        <xdr:cNvPr id="260" name="テキスト ボックス 259"/>
        <xdr:cNvSpPr txBox="1"/>
      </xdr:nvSpPr>
      <xdr:spPr>
        <a:xfrm>
          <a:off x="1752111" y="167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96428</xdr:rowOff>
    </xdr:from>
    <xdr:to>
      <xdr:col>6</xdr:col>
      <xdr:colOff>38100</xdr:colOff>
      <xdr:row>98</xdr:row>
      <xdr:rowOff>26578</xdr:rowOff>
    </xdr:to>
    <xdr:sp macro="" textlink="">
      <xdr:nvSpPr>
        <xdr:cNvPr id="261" name="楕円 260"/>
        <xdr:cNvSpPr/>
      </xdr:nvSpPr>
      <xdr:spPr>
        <a:xfrm>
          <a:off x="1079500" y="167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17705</xdr:rowOff>
    </xdr:from>
    <xdr:ext cx="534377" cy="259045"/>
    <xdr:sp macro="" textlink="">
      <xdr:nvSpPr>
        <xdr:cNvPr id="262" name="テキスト ボックス 261"/>
        <xdr:cNvSpPr txBox="1"/>
      </xdr:nvSpPr>
      <xdr:spPr>
        <a:xfrm>
          <a:off x="863111"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6883</xdr:rowOff>
    </xdr:from>
    <xdr:to>
      <xdr:col>55</xdr:col>
      <xdr:colOff>0</xdr:colOff>
      <xdr:row>38</xdr:row>
      <xdr:rowOff>12141</xdr:rowOff>
    </xdr:to>
    <xdr:cxnSp macro="">
      <xdr:nvCxnSpPr>
        <xdr:cNvPr id="289" name="直線コネクタ 288"/>
        <xdr:cNvCxnSpPr/>
      </xdr:nvCxnSpPr>
      <xdr:spPr>
        <a:xfrm>
          <a:off x="9639300" y="6521983"/>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6883</xdr:rowOff>
    </xdr:from>
    <xdr:to>
      <xdr:col>50</xdr:col>
      <xdr:colOff>114300</xdr:colOff>
      <xdr:row>38</xdr:row>
      <xdr:rowOff>96724</xdr:rowOff>
    </xdr:to>
    <xdr:cxnSp macro="">
      <xdr:nvCxnSpPr>
        <xdr:cNvPr id="292" name="直線コネクタ 291"/>
        <xdr:cNvCxnSpPr/>
      </xdr:nvCxnSpPr>
      <xdr:spPr>
        <a:xfrm flipV="1">
          <a:off x="8750300" y="6521983"/>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38888</xdr:rowOff>
    </xdr:from>
    <xdr:to>
      <xdr:col>45</xdr:col>
      <xdr:colOff>177800</xdr:colOff>
      <xdr:row>38</xdr:row>
      <xdr:rowOff>96724</xdr:rowOff>
    </xdr:to>
    <xdr:cxnSp macro="">
      <xdr:nvCxnSpPr>
        <xdr:cNvPr id="295" name="直線コネクタ 294"/>
        <xdr:cNvCxnSpPr/>
      </xdr:nvCxnSpPr>
      <xdr:spPr>
        <a:xfrm>
          <a:off x="7861300" y="6553988"/>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11684</xdr:rowOff>
    </xdr:from>
    <xdr:to>
      <xdr:col>41</xdr:col>
      <xdr:colOff>50800</xdr:colOff>
      <xdr:row>38</xdr:row>
      <xdr:rowOff>38888</xdr:rowOff>
    </xdr:to>
    <xdr:cxnSp macro="">
      <xdr:nvCxnSpPr>
        <xdr:cNvPr id="298" name="直線コネクタ 297"/>
        <xdr:cNvCxnSpPr/>
      </xdr:nvCxnSpPr>
      <xdr:spPr>
        <a:xfrm>
          <a:off x="6972300" y="6526784"/>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132791</xdr:rowOff>
    </xdr:from>
    <xdr:to>
      <xdr:col>55</xdr:col>
      <xdr:colOff>50800</xdr:colOff>
      <xdr:row>38</xdr:row>
      <xdr:rowOff>62941</xdr:rowOff>
    </xdr:to>
    <xdr:sp macro="" textlink="">
      <xdr:nvSpPr>
        <xdr:cNvPr id="308" name="楕円 307"/>
        <xdr:cNvSpPr/>
      </xdr:nvSpPr>
      <xdr:spPr>
        <a:xfrm>
          <a:off x="104267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155668</xdr:rowOff>
    </xdr:from>
    <xdr:ext cx="378565" cy="259045"/>
    <xdr:sp macro="" textlink="">
      <xdr:nvSpPr>
        <xdr:cNvPr id="309" name="労働費該当値テキスト"/>
        <xdr:cNvSpPr txBox="1"/>
      </xdr:nvSpPr>
      <xdr:spPr>
        <a:xfrm>
          <a:off x="10528300" y="63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127533</xdr:rowOff>
    </xdr:from>
    <xdr:to>
      <xdr:col>50</xdr:col>
      <xdr:colOff>165100</xdr:colOff>
      <xdr:row>38</xdr:row>
      <xdr:rowOff>57683</xdr:rowOff>
    </xdr:to>
    <xdr:sp macro="" textlink="">
      <xdr:nvSpPr>
        <xdr:cNvPr id="310" name="楕円 309"/>
        <xdr:cNvSpPr/>
      </xdr:nvSpPr>
      <xdr:spPr>
        <a:xfrm>
          <a:off x="9588500" y="64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74210</xdr:rowOff>
    </xdr:from>
    <xdr:ext cx="378565" cy="259045"/>
    <xdr:sp macro="" textlink="">
      <xdr:nvSpPr>
        <xdr:cNvPr id="311" name="テキスト ボックス 310"/>
        <xdr:cNvSpPr txBox="1"/>
      </xdr:nvSpPr>
      <xdr:spPr>
        <a:xfrm>
          <a:off x="9450017" y="624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45924</xdr:rowOff>
    </xdr:from>
    <xdr:to>
      <xdr:col>46</xdr:col>
      <xdr:colOff>38100</xdr:colOff>
      <xdr:row>38</xdr:row>
      <xdr:rowOff>147524</xdr:rowOff>
    </xdr:to>
    <xdr:sp macro="" textlink="">
      <xdr:nvSpPr>
        <xdr:cNvPr id="312" name="楕円 311"/>
        <xdr:cNvSpPr/>
      </xdr:nvSpPr>
      <xdr:spPr>
        <a:xfrm>
          <a:off x="8699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138651</xdr:rowOff>
    </xdr:from>
    <xdr:ext cx="378565" cy="259045"/>
    <xdr:sp macro="" textlink="">
      <xdr:nvSpPr>
        <xdr:cNvPr id="313" name="テキスト ボックス 312"/>
        <xdr:cNvSpPr txBox="1"/>
      </xdr:nvSpPr>
      <xdr:spPr>
        <a:xfrm>
          <a:off x="8561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159538</xdr:rowOff>
    </xdr:from>
    <xdr:to>
      <xdr:col>41</xdr:col>
      <xdr:colOff>101600</xdr:colOff>
      <xdr:row>38</xdr:row>
      <xdr:rowOff>89688</xdr:rowOff>
    </xdr:to>
    <xdr:sp macro="" textlink="">
      <xdr:nvSpPr>
        <xdr:cNvPr id="314" name="楕円 313"/>
        <xdr:cNvSpPr/>
      </xdr:nvSpPr>
      <xdr:spPr>
        <a:xfrm>
          <a:off x="7810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80815</xdr:rowOff>
    </xdr:from>
    <xdr:ext cx="378565" cy="259045"/>
    <xdr:sp macro="" textlink="">
      <xdr:nvSpPr>
        <xdr:cNvPr id="315" name="テキスト ボックス 314"/>
        <xdr:cNvSpPr txBox="1"/>
      </xdr:nvSpPr>
      <xdr:spPr>
        <a:xfrm>
          <a:off x="7672017" y="659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132334</xdr:rowOff>
    </xdr:from>
    <xdr:to>
      <xdr:col>36</xdr:col>
      <xdr:colOff>165100</xdr:colOff>
      <xdr:row>38</xdr:row>
      <xdr:rowOff>62485</xdr:rowOff>
    </xdr:to>
    <xdr:sp macro="" textlink="">
      <xdr:nvSpPr>
        <xdr:cNvPr id="316" name="楕円 315"/>
        <xdr:cNvSpPr/>
      </xdr:nvSpPr>
      <xdr:spPr>
        <a:xfrm>
          <a:off x="6921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53611</xdr:rowOff>
    </xdr:from>
    <xdr:ext cx="378565" cy="259045"/>
    <xdr:sp macro="" textlink="">
      <xdr:nvSpPr>
        <xdr:cNvPr id="317" name="テキスト ボックス 316"/>
        <xdr:cNvSpPr txBox="1"/>
      </xdr:nvSpPr>
      <xdr:spPr>
        <a:xfrm>
          <a:off x="6783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154483</xdr:rowOff>
    </xdr:from>
    <xdr:to>
      <xdr:col>55</xdr:col>
      <xdr:colOff>0</xdr:colOff>
      <xdr:row>56</xdr:row>
      <xdr:rowOff>45123</xdr:rowOff>
    </xdr:to>
    <xdr:cxnSp macro="">
      <xdr:nvCxnSpPr>
        <xdr:cNvPr id="346" name="直線コネクタ 345"/>
        <xdr:cNvCxnSpPr/>
      </xdr:nvCxnSpPr>
      <xdr:spPr>
        <a:xfrm flipV="1">
          <a:off x="9639300" y="9584233"/>
          <a:ext cx="838200" cy="6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45123</xdr:rowOff>
    </xdr:from>
    <xdr:to>
      <xdr:col>50</xdr:col>
      <xdr:colOff>114300</xdr:colOff>
      <xdr:row>56</xdr:row>
      <xdr:rowOff>120497</xdr:rowOff>
    </xdr:to>
    <xdr:cxnSp macro="">
      <xdr:nvCxnSpPr>
        <xdr:cNvPr id="349" name="直線コネクタ 348"/>
        <xdr:cNvCxnSpPr/>
      </xdr:nvCxnSpPr>
      <xdr:spPr>
        <a:xfrm flipV="1">
          <a:off x="8750300" y="9646323"/>
          <a:ext cx="889000" cy="7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98413</xdr:rowOff>
    </xdr:from>
    <xdr:to>
      <xdr:col>45</xdr:col>
      <xdr:colOff>177800</xdr:colOff>
      <xdr:row>56</xdr:row>
      <xdr:rowOff>120497</xdr:rowOff>
    </xdr:to>
    <xdr:cxnSp macro="">
      <xdr:nvCxnSpPr>
        <xdr:cNvPr id="352" name="直線コネクタ 351"/>
        <xdr:cNvCxnSpPr/>
      </xdr:nvCxnSpPr>
      <xdr:spPr>
        <a:xfrm>
          <a:off x="7861300" y="9699613"/>
          <a:ext cx="889000" cy="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51257</xdr:rowOff>
    </xdr:from>
    <xdr:to>
      <xdr:col>41</xdr:col>
      <xdr:colOff>50800</xdr:colOff>
      <xdr:row>56</xdr:row>
      <xdr:rowOff>98413</xdr:rowOff>
    </xdr:to>
    <xdr:cxnSp macro="">
      <xdr:nvCxnSpPr>
        <xdr:cNvPr id="355" name="直線コネクタ 354"/>
        <xdr:cNvCxnSpPr/>
      </xdr:nvCxnSpPr>
      <xdr:spPr>
        <a:xfrm>
          <a:off x="6972300" y="8966657"/>
          <a:ext cx="889000" cy="7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103683</xdr:rowOff>
    </xdr:from>
    <xdr:to>
      <xdr:col>55</xdr:col>
      <xdr:colOff>50800</xdr:colOff>
      <xdr:row>56</xdr:row>
      <xdr:rowOff>33833</xdr:rowOff>
    </xdr:to>
    <xdr:sp macro="" textlink="">
      <xdr:nvSpPr>
        <xdr:cNvPr id="365" name="楕円 364"/>
        <xdr:cNvSpPr/>
      </xdr:nvSpPr>
      <xdr:spPr>
        <a:xfrm>
          <a:off x="10426700" y="95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126560</xdr:rowOff>
    </xdr:from>
    <xdr:ext cx="534377" cy="259045"/>
    <xdr:sp macro="" textlink="">
      <xdr:nvSpPr>
        <xdr:cNvPr id="366" name="農林水産業費該当値テキスト"/>
        <xdr:cNvSpPr txBox="1"/>
      </xdr:nvSpPr>
      <xdr:spPr>
        <a:xfrm>
          <a:off x="10528300" y="93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165773</xdr:rowOff>
    </xdr:from>
    <xdr:to>
      <xdr:col>50</xdr:col>
      <xdr:colOff>165100</xdr:colOff>
      <xdr:row>56</xdr:row>
      <xdr:rowOff>95923</xdr:rowOff>
    </xdr:to>
    <xdr:sp macro="" textlink="">
      <xdr:nvSpPr>
        <xdr:cNvPr id="367" name="楕円 366"/>
        <xdr:cNvSpPr/>
      </xdr:nvSpPr>
      <xdr:spPr>
        <a:xfrm>
          <a:off x="9588500" y="95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112450</xdr:rowOff>
    </xdr:from>
    <xdr:ext cx="534377" cy="259045"/>
    <xdr:sp macro="" textlink="">
      <xdr:nvSpPr>
        <xdr:cNvPr id="368" name="テキスト ボックス 367"/>
        <xdr:cNvSpPr txBox="1"/>
      </xdr:nvSpPr>
      <xdr:spPr>
        <a:xfrm>
          <a:off x="9372111" y="93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69697</xdr:rowOff>
    </xdr:from>
    <xdr:to>
      <xdr:col>46</xdr:col>
      <xdr:colOff>38100</xdr:colOff>
      <xdr:row>56</xdr:row>
      <xdr:rowOff>171297</xdr:rowOff>
    </xdr:to>
    <xdr:sp macro="" textlink="">
      <xdr:nvSpPr>
        <xdr:cNvPr id="369" name="楕円 368"/>
        <xdr:cNvSpPr/>
      </xdr:nvSpPr>
      <xdr:spPr>
        <a:xfrm>
          <a:off x="86995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16374</xdr:rowOff>
    </xdr:from>
    <xdr:ext cx="534377" cy="259045"/>
    <xdr:sp macro="" textlink="">
      <xdr:nvSpPr>
        <xdr:cNvPr id="370" name="テキスト ボックス 369"/>
        <xdr:cNvSpPr txBox="1"/>
      </xdr:nvSpPr>
      <xdr:spPr>
        <a:xfrm>
          <a:off x="8483111" y="94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47613</xdr:rowOff>
    </xdr:from>
    <xdr:to>
      <xdr:col>41</xdr:col>
      <xdr:colOff>101600</xdr:colOff>
      <xdr:row>56</xdr:row>
      <xdr:rowOff>149213</xdr:rowOff>
    </xdr:to>
    <xdr:sp macro="" textlink="">
      <xdr:nvSpPr>
        <xdr:cNvPr id="371" name="楕円 370"/>
        <xdr:cNvSpPr/>
      </xdr:nvSpPr>
      <xdr:spPr>
        <a:xfrm>
          <a:off x="7810500" y="96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165740</xdr:rowOff>
    </xdr:from>
    <xdr:ext cx="534377" cy="259045"/>
    <xdr:sp macro="" textlink="">
      <xdr:nvSpPr>
        <xdr:cNvPr id="372" name="テキスト ボックス 371"/>
        <xdr:cNvSpPr txBox="1"/>
      </xdr:nvSpPr>
      <xdr:spPr>
        <a:xfrm>
          <a:off x="7594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457</xdr:rowOff>
    </xdr:from>
    <xdr:to>
      <xdr:col>36</xdr:col>
      <xdr:colOff>165100</xdr:colOff>
      <xdr:row>52</xdr:row>
      <xdr:rowOff>102057</xdr:rowOff>
    </xdr:to>
    <xdr:sp macro="" textlink="">
      <xdr:nvSpPr>
        <xdr:cNvPr id="373" name="楕円 372"/>
        <xdr:cNvSpPr/>
      </xdr:nvSpPr>
      <xdr:spPr>
        <a:xfrm>
          <a:off x="6921500" y="89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118584</xdr:rowOff>
    </xdr:from>
    <xdr:ext cx="534377" cy="259045"/>
    <xdr:sp macro="" textlink="">
      <xdr:nvSpPr>
        <xdr:cNvPr id="374" name="テキスト ボックス 373"/>
        <xdr:cNvSpPr txBox="1"/>
      </xdr:nvSpPr>
      <xdr:spPr>
        <a:xfrm>
          <a:off x="6705111" y="869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127476</xdr:rowOff>
    </xdr:from>
    <xdr:to>
      <xdr:col>55</xdr:col>
      <xdr:colOff>0</xdr:colOff>
      <xdr:row>78</xdr:row>
      <xdr:rowOff>142442</xdr:rowOff>
    </xdr:to>
    <xdr:cxnSp macro="">
      <xdr:nvCxnSpPr>
        <xdr:cNvPr id="405" name="直線コネクタ 404"/>
        <xdr:cNvCxnSpPr/>
      </xdr:nvCxnSpPr>
      <xdr:spPr>
        <a:xfrm flipV="1">
          <a:off x="9639300" y="13500576"/>
          <a:ext cx="8382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164280</xdr:rowOff>
    </xdr:from>
    <xdr:to>
      <xdr:col>50</xdr:col>
      <xdr:colOff>114300</xdr:colOff>
      <xdr:row>78</xdr:row>
      <xdr:rowOff>142442</xdr:rowOff>
    </xdr:to>
    <xdr:cxnSp macro="">
      <xdr:nvCxnSpPr>
        <xdr:cNvPr id="408" name="直線コネクタ 407"/>
        <xdr:cNvCxnSpPr/>
      </xdr:nvCxnSpPr>
      <xdr:spPr>
        <a:xfrm>
          <a:off x="8750300" y="13194480"/>
          <a:ext cx="889000" cy="32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63446</xdr:rowOff>
    </xdr:from>
    <xdr:to>
      <xdr:col>45</xdr:col>
      <xdr:colOff>177800</xdr:colOff>
      <xdr:row>76</xdr:row>
      <xdr:rowOff>164280</xdr:rowOff>
    </xdr:to>
    <xdr:cxnSp macro="">
      <xdr:nvCxnSpPr>
        <xdr:cNvPr id="411" name="直線コネクタ 410"/>
        <xdr:cNvCxnSpPr/>
      </xdr:nvCxnSpPr>
      <xdr:spPr>
        <a:xfrm>
          <a:off x="7861300" y="13093646"/>
          <a:ext cx="889000" cy="10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63446</xdr:rowOff>
    </xdr:from>
    <xdr:to>
      <xdr:col>41</xdr:col>
      <xdr:colOff>50800</xdr:colOff>
      <xdr:row>78</xdr:row>
      <xdr:rowOff>115794</xdr:rowOff>
    </xdr:to>
    <xdr:cxnSp macro="">
      <xdr:nvCxnSpPr>
        <xdr:cNvPr id="414" name="直線コネクタ 413"/>
        <xdr:cNvCxnSpPr/>
      </xdr:nvCxnSpPr>
      <xdr:spPr>
        <a:xfrm flipV="1">
          <a:off x="6972300" y="13093646"/>
          <a:ext cx="889000" cy="39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76676</xdr:rowOff>
    </xdr:from>
    <xdr:to>
      <xdr:col>55</xdr:col>
      <xdr:colOff>50800</xdr:colOff>
      <xdr:row>79</xdr:row>
      <xdr:rowOff>6826</xdr:rowOff>
    </xdr:to>
    <xdr:sp macro="" textlink="">
      <xdr:nvSpPr>
        <xdr:cNvPr id="424" name="楕円 423"/>
        <xdr:cNvSpPr/>
      </xdr:nvSpPr>
      <xdr:spPr>
        <a:xfrm>
          <a:off x="10426700" y="134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55103</xdr:rowOff>
    </xdr:from>
    <xdr:ext cx="534377" cy="259045"/>
    <xdr:sp macro="" textlink="">
      <xdr:nvSpPr>
        <xdr:cNvPr id="425" name="商工費該当値テキスト"/>
        <xdr:cNvSpPr txBox="1"/>
      </xdr:nvSpPr>
      <xdr:spPr>
        <a:xfrm>
          <a:off x="10528300" y="134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91642</xdr:rowOff>
    </xdr:from>
    <xdr:to>
      <xdr:col>50</xdr:col>
      <xdr:colOff>165100</xdr:colOff>
      <xdr:row>79</xdr:row>
      <xdr:rowOff>21792</xdr:rowOff>
    </xdr:to>
    <xdr:sp macro="" textlink="">
      <xdr:nvSpPr>
        <xdr:cNvPr id="426" name="楕円 425"/>
        <xdr:cNvSpPr/>
      </xdr:nvSpPr>
      <xdr:spPr>
        <a:xfrm>
          <a:off x="9588500" y="13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12919</xdr:rowOff>
    </xdr:from>
    <xdr:ext cx="534377" cy="259045"/>
    <xdr:sp macro="" textlink="">
      <xdr:nvSpPr>
        <xdr:cNvPr id="427" name="テキスト ボックス 426"/>
        <xdr:cNvSpPr txBox="1"/>
      </xdr:nvSpPr>
      <xdr:spPr>
        <a:xfrm>
          <a:off x="9372111" y="135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113480</xdr:rowOff>
    </xdr:from>
    <xdr:to>
      <xdr:col>46</xdr:col>
      <xdr:colOff>38100</xdr:colOff>
      <xdr:row>77</xdr:row>
      <xdr:rowOff>43630</xdr:rowOff>
    </xdr:to>
    <xdr:sp macro="" textlink="">
      <xdr:nvSpPr>
        <xdr:cNvPr id="428" name="楕円 427"/>
        <xdr:cNvSpPr/>
      </xdr:nvSpPr>
      <xdr:spPr>
        <a:xfrm>
          <a:off x="8699500" y="131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60157</xdr:rowOff>
    </xdr:from>
    <xdr:ext cx="534377" cy="259045"/>
    <xdr:sp macro="" textlink="">
      <xdr:nvSpPr>
        <xdr:cNvPr id="429" name="テキスト ボックス 428"/>
        <xdr:cNvSpPr txBox="1"/>
      </xdr:nvSpPr>
      <xdr:spPr>
        <a:xfrm>
          <a:off x="8483111" y="129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12646</xdr:rowOff>
    </xdr:from>
    <xdr:to>
      <xdr:col>41</xdr:col>
      <xdr:colOff>101600</xdr:colOff>
      <xdr:row>76</xdr:row>
      <xdr:rowOff>114246</xdr:rowOff>
    </xdr:to>
    <xdr:sp macro="" textlink="">
      <xdr:nvSpPr>
        <xdr:cNvPr id="430" name="楕円 429"/>
        <xdr:cNvSpPr/>
      </xdr:nvSpPr>
      <xdr:spPr>
        <a:xfrm>
          <a:off x="7810500" y="130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130773</xdr:rowOff>
    </xdr:from>
    <xdr:ext cx="534377" cy="259045"/>
    <xdr:sp macro="" textlink="">
      <xdr:nvSpPr>
        <xdr:cNvPr id="431" name="テキスト ボックス 430"/>
        <xdr:cNvSpPr txBox="1"/>
      </xdr:nvSpPr>
      <xdr:spPr>
        <a:xfrm>
          <a:off x="7594111" y="1281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64994</xdr:rowOff>
    </xdr:from>
    <xdr:to>
      <xdr:col>36</xdr:col>
      <xdr:colOff>165100</xdr:colOff>
      <xdr:row>78</xdr:row>
      <xdr:rowOff>166594</xdr:rowOff>
    </xdr:to>
    <xdr:sp macro="" textlink="">
      <xdr:nvSpPr>
        <xdr:cNvPr id="432" name="楕円 431"/>
        <xdr:cNvSpPr/>
      </xdr:nvSpPr>
      <xdr:spPr>
        <a:xfrm>
          <a:off x="6921500" y="13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11671</xdr:rowOff>
    </xdr:from>
    <xdr:ext cx="534377" cy="259045"/>
    <xdr:sp macro="" textlink="">
      <xdr:nvSpPr>
        <xdr:cNvPr id="433" name="テキスト ボックス 432"/>
        <xdr:cNvSpPr txBox="1"/>
      </xdr:nvSpPr>
      <xdr:spPr>
        <a:xfrm>
          <a:off x="6705111" y="1321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151809</xdr:rowOff>
    </xdr:from>
    <xdr:to>
      <xdr:col>55</xdr:col>
      <xdr:colOff>0</xdr:colOff>
      <xdr:row>94</xdr:row>
      <xdr:rowOff>161634</xdr:rowOff>
    </xdr:to>
    <xdr:cxnSp macro="">
      <xdr:nvCxnSpPr>
        <xdr:cNvPr id="458" name="直線コネクタ 457"/>
        <xdr:cNvCxnSpPr/>
      </xdr:nvCxnSpPr>
      <xdr:spPr>
        <a:xfrm flipV="1">
          <a:off x="9639300" y="16268109"/>
          <a:ext cx="8382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161634</xdr:rowOff>
    </xdr:from>
    <xdr:to>
      <xdr:col>50</xdr:col>
      <xdr:colOff>114300</xdr:colOff>
      <xdr:row>95</xdr:row>
      <xdr:rowOff>100090</xdr:rowOff>
    </xdr:to>
    <xdr:cxnSp macro="">
      <xdr:nvCxnSpPr>
        <xdr:cNvPr id="461" name="直線コネクタ 460"/>
        <xdr:cNvCxnSpPr/>
      </xdr:nvCxnSpPr>
      <xdr:spPr>
        <a:xfrm flipV="1">
          <a:off x="8750300" y="16277934"/>
          <a:ext cx="889000" cy="10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100090</xdr:rowOff>
    </xdr:from>
    <xdr:to>
      <xdr:col>45</xdr:col>
      <xdr:colOff>177800</xdr:colOff>
      <xdr:row>95</xdr:row>
      <xdr:rowOff>149844</xdr:rowOff>
    </xdr:to>
    <xdr:cxnSp macro="">
      <xdr:nvCxnSpPr>
        <xdr:cNvPr id="464" name="直線コネクタ 463"/>
        <xdr:cNvCxnSpPr/>
      </xdr:nvCxnSpPr>
      <xdr:spPr>
        <a:xfrm flipV="1">
          <a:off x="7861300" y="16387840"/>
          <a:ext cx="889000" cy="4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149844</xdr:rowOff>
    </xdr:from>
    <xdr:to>
      <xdr:col>41</xdr:col>
      <xdr:colOff>50800</xdr:colOff>
      <xdr:row>95</xdr:row>
      <xdr:rowOff>169481</xdr:rowOff>
    </xdr:to>
    <xdr:cxnSp macro="">
      <xdr:nvCxnSpPr>
        <xdr:cNvPr id="467" name="直線コネクタ 466"/>
        <xdr:cNvCxnSpPr/>
      </xdr:nvCxnSpPr>
      <xdr:spPr>
        <a:xfrm flipV="1">
          <a:off x="6972300" y="16437594"/>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101009</xdr:rowOff>
    </xdr:from>
    <xdr:to>
      <xdr:col>55</xdr:col>
      <xdr:colOff>50800</xdr:colOff>
      <xdr:row>95</xdr:row>
      <xdr:rowOff>31159</xdr:rowOff>
    </xdr:to>
    <xdr:sp macro="" textlink="">
      <xdr:nvSpPr>
        <xdr:cNvPr id="477" name="楕円 476"/>
        <xdr:cNvSpPr/>
      </xdr:nvSpPr>
      <xdr:spPr>
        <a:xfrm>
          <a:off x="10426700" y="162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123886</xdr:rowOff>
    </xdr:from>
    <xdr:ext cx="534377" cy="259045"/>
    <xdr:sp macro="" textlink="">
      <xdr:nvSpPr>
        <xdr:cNvPr id="478" name="土木費該当値テキスト"/>
        <xdr:cNvSpPr txBox="1"/>
      </xdr:nvSpPr>
      <xdr:spPr>
        <a:xfrm>
          <a:off x="10528300" y="1606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110834</xdr:rowOff>
    </xdr:from>
    <xdr:to>
      <xdr:col>50</xdr:col>
      <xdr:colOff>165100</xdr:colOff>
      <xdr:row>95</xdr:row>
      <xdr:rowOff>40984</xdr:rowOff>
    </xdr:to>
    <xdr:sp macro="" textlink="">
      <xdr:nvSpPr>
        <xdr:cNvPr id="479" name="楕円 478"/>
        <xdr:cNvSpPr/>
      </xdr:nvSpPr>
      <xdr:spPr>
        <a:xfrm>
          <a:off x="9588500" y="162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57511</xdr:rowOff>
    </xdr:from>
    <xdr:ext cx="534377" cy="259045"/>
    <xdr:sp macro="" textlink="">
      <xdr:nvSpPr>
        <xdr:cNvPr id="480" name="テキスト ボックス 479"/>
        <xdr:cNvSpPr txBox="1"/>
      </xdr:nvSpPr>
      <xdr:spPr>
        <a:xfrm>
          <a:off x="9372111" y="160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49290</xdr:rowOff>
    </xdr:from>
    <xdr:to>
      <xdr:col>46</xdr:col>
      <xdr:colOff>38100</xdr:colOff>
      <xdr:row>95</xdr:row>
      <xdr:rowOff>150890</xdr:rowOff>
    </xdr:to>
    <xdr:sp macro="" textlink="">
      <xdr:nvSpPr>
        <xdr:cNvPr id="481" name="楕円 480"/>
        <xdr:cNvSpPr/>
      </xdr:nvSpPr>
      <xdr:spPr>
        <a:xfrm>
          <a:off x="8699500" y="163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167417</xdr:rowOff>
    </xdr:from>
    <xdr:ext cx="534377" cy="259045"/>
    <xdr:sp macro="" textlink="">
      <xdr:nvSpPr>
        <xdr:cNvPr id="482" name="テキスト ボックス 481"/>
        <xdr:cNvSpPr txBox="1"/>
      </xdr:nvSpPr>
      <xdr:spPr>
        <a:xfrm>
          <a:off x="8483111" y="161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99044</xdr:rowOff>
    </xdr:from>
    <xdr:to>
      <xdr:col>41</xdr:col>
      <xdr:colOff>101600</xdr:colOff>
      <xdr:row>96</xdr:row>
      <xdr:rowOff>29194</xdr:rowOff>
    </xdr:to>
    <xdr:sp macro="" textlink="">
      <xdr:nvSpPr>
        <xdr:cNvPr id="483" name="楕円 482"/>
        <xdr:cNvSpPr/>
      </xdr:nvSpPr>
      <xdr:spPr>
        <a:xfrm>
          <a:off x="7810500" y="163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45721</xdr:rowOff>
    </xdr:from>
    <xdr:ext cx="534377" cy="259045"/>
    <xdr:sp macro="" textlink="">
      <xdr:nvSpPr>
        <xdr:cNvPr id="484" name="テキスト ボックス 483"/>
        <xdr:cNvSpPr txBox="1"/>
      </xdr:nvSpPr>
      <xdr:spPr>
        <a:xfrm>
          <a:off x="7594111" y="1616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118681</xdr:rowOff>
    </xdr:from>
    <xdr:to>
      <xdr:col>36</xdr:col>
      <xdr:colOff>165100</xdr:colOff>
      <xdr:row>96</xdr:row>
      <xdr:rowOff>48831</xdr:rowOff>
    </xdr:to>
    <xdr:sp macro="" textlink="">
      <xdr:nvSpPr>
        <xdr:cNvPr id="485" name="楕円 484"/>
        <xdr:cNvSpPr/>
      </xdr:nvSpPr>
      <xdr:spPr>
        <a:xfrm>
          <a:off x="6921500" y="164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65358</xdr:rowOff>
    </xdr:from>
    <xdr:ext cx="534377" cy="259045"/>
    <xdr:sp macro="" textlink="">
      <xdr:nvSpPr>
        <xdr:cNvPr id="486" name="テキスト ボックス 485"/>
        <xdr:cNvSpPr txBox="1"/>
      </xdr:nvSpPr>
      <xdr:spPr>
        <a:xfrm>
          <a:off x="6705111" y="161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113705</xdr:rowOff>
    </xdr:from>
    <xdr:to>
      <xdr:col>85</xdr:col>
      <xdr:colOff>127000</xdr:colOff>
      <xdr:row>35</xdr:row>
      <xdr:rowOff>130099</xdr:rowOff>
    </xdr:to>
    <xdr:cxnSp macro="">
      <xdr:nvCxnSpPr>
        <xdr:cNvPr id="518" name="直線コネクタ 517"/>
        <xdr:cNvCxnSpPr/>
      </xdr:nvCxnSpPr>
      <xdr:spPr>
        <a:xfrm flipV="1">
          <a:off x="15481300" y="6114455"/>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130099</xdr:rowOff>
    </xdr:from>
    <xdr:to>
      <xdr:col>81</xdr:col>
      <xdr:colOff>50800</xdr:colOff>
      <xdr:row>36</xdr:row>
      <xdr:rowOff>33434</xdr:rowOff>
    </xdr:to>
    <xdr:cxnSp macro="">
      <xdr:nvCxnSpPr>
        <xdr:cNvPr id="521" name="直線コネクタ 520"/>
        <xdr:cNvCxnSpPr/>
      </xdr:nvCxnSpPr>
      <xdr:spPr>
        <a:xfrm flipV="1">
          <a:off x="14592300" y="6130849"/>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33434</xdr:rowOff>
    </xdr:from>
    <xdr:to>
      <xdr:col>76</xdr:col>
      <xdr:colOff>114300</xdr:colOff>
      <xdr:row>36</xdr:row>
      <xdr:rowOff>98487</xdr:rowOff>
    </xdr:to>
    <xdr:cxnSp macro="">
      <xdr:nvCxnSpPr>
        <xdr:cNvPr id="524" name="直線コネクタ 523"/>
        <xdr:cNvCxnSpPr/>
      </xdr:nvCxnSpPr>
      <xdr:spPr>
        <a:xfrm flipV="1">
          <a:off x="13703300" y="6205634"/>
          <a:ext cx="8890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98487</xdr:rowOff>
    </xdr:from>
    <xdr:to>
      <xdr:col>71</xdr:col>
      <xdr:colOff>177800</xdr:colOff>
      <xdr:row>36</xdr:row>
      <xdr:rowOff>133593</xdr:rowOff>
    </xdr:to>
    <xdr:cxnSp macro="">
      <xdr:nvCxnSpPr>
        <xdr:cNvPr id="527" name="直線コネクタ 526"/>
        <xdr:cNvCxnSpPr/>
      </xdr:nvCxnSpPr>
      <xdr:spPr>
        <a:xfrm flipV="1">
          <a:off x="12814300" y="6270687"/>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62905</xdr:rowOff>
    </xdr:from>
    <xdr:to>
      <xdr:col>85</xdr:col>
      <xdr:colOff>177800</xdr:colOff>
      <xdr:row>35</xdr:row>
      <xdr:rowOff>164505</xdr:rowOff>
    </xdr:to>
    <xdr:sp macro="" textlink="">
      <xdr:nvSpPr>
        <xdr:cNvPr id="537" name="楕円 536"/>
        <xdr:cNvSpPr/>
      </xdr:nvSpPr>
      <xdr:spPr>
        <a:xfrm>
          <a:off x="16268700" y="606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85782</xdr:rowOff>
    </xdr:from>
    <xdr:ext cx="534377" cy="259045"/>
    <xdr:sp macro="" textlink="">
      <xdr:nvSpPr>
        <xdr:cNvPr id="538" name="消防費該当値テキスト"/>
        <xdr:cNvSpPr txBox="1"/>
      </xdr:nvSpPr>
      <xdr:spPr>
        <a:xfrm>
          <a:off x="16370300" y="591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79299</xdr:rowOff>
    </xdr:from>
    <xdr:to>
      <xdr:col>81</xdr:col>
      <xdr:colOff>101600</xdr:colOff>
      <xdr:row>36</xdr:row>
      <xdr:rowOff>9449</xdr:rowOff>
    </xdr:to>
    <xdr:sp macro="" textlink="">
      <xdr:nvSpPr>
        <xdr:cNvPr id="539" name="楕円 538"/>
        <xdr:cNvSpPr/>
      </xdr:nvSpPr>
      <xdr:spPr>
        <a:xfrm>
          <a:off x="154305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25976</xdr:rowOff>
    </xdr:from>
    <xdr:ext cx="534377" cy="259045"/>
    <xdr:sp macro="" textlink="">
      <xdr:nvSpPr>
        <xdr:cNvPr id="540" name="テキスト ボックス 539"/>
        <xdr:cNvSpPr txBox="1"/>
      </xdr:nvSpPr>
      <xdr:spPr>
        <a:xfrm>
          <a:off x="15214111" y="585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154084</xdr:rowOff>
    </xdr:from>
    <xdr:to>
      <xdr:col>76</xdr:col>
      <xdr:colOff>165100</xdr:colOff>
      <xdr:row>36</xdr:row>
      <xdr:rowOff>84234</xdr:rowOff>
    </xdr:to>
    <xdr:sp macro="" textlink="">
      <xdr:nvSpPr>
        <xdr:cNvPr id="541" name="楕円 540"/>
        <xdr:cNvSpPr/>
      </xdr:nvSpPr>
      <xdr:spPr>
        <a:xfrm>
          <a:off x="14541500" y="61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100761</xdr:rowOff>
    </xdr:from>
    <xdr:ext cx="534377" cy="259045"/>
    <xdr:sp macro="" textlink="">
      <xdr:nvSpPr>
        <xdr:cNvPr id="542" name="テキスト ボックス 541"/>
        <xdr:cNvSpPr txBox="1"/>
      </xdr:nvSpPr>
      <xdr:spPr>
        <a:xfrm>
          <a:off x="14325111" y="59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47687</xdr:rowOff>
    </xdr:from>
    <xdr:to>
      <xdr:col>72</xdr:col>
      <xdr:colOff>38100</xdr:colOff>
      <xdr:row>36</xdr:row>
      <xdr:rowOff>149287</xdr:rowOff>
    </xdr:to>
    <xdr:sp macro="" textlink="">
      <xdr:nvSpPr>
        <xdr:cNvPr id="543" name="楕円 542"/>
        <xdr:cNvSpPr/>
      </xdr:nvSpPr>
      <xdr:spPr>
        <a:xfrm>
          <a:off x="13652500" y="62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165814</xdr:rowOff>
    </xdr:from>
    <xdr:ext cx="534377" cy="259045"/>
    <xdr:sp macro="" textlink="">
      <xdr:nvSpPr>
        <xdr:cNvPr id="544" name="テキスト ボックス 543"/>
        <xdr:cNvSpPr txBox="1"/>
      </xdr:nvSpPr>
      <xdr:spPr>
        <a:xfrm>
          <a:off x="13436111" y="59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82793</xdr:rowOff>
    </xdr:from>
    <xdr:to>
      <xdr:col>67</xdr:col>
      <xdr:colOff>101600</xdr:colOff>
      <xdr:row>37</xdr:row>
      <xdr:rowOff>12943</xdr:rowOff>
    </xdr:to>
    <xdr:sp macro="" textlink="">
      <xdr:nvSpPr>
        <xdr:cNvPr id="545" name="楕円 544"/>
        <xdr:cNvSpPr/>
      </xdr:nvSpPr>
      <xdr:spPr>
        <a:xfrm>
          <a:off x="12763500" y="62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29470</xdr:rowOff>
    </xdr:from>
    <xdr:ext cx="534377" cy="259045"/>
    <xdr:sp macro="" textlink="">
      <xdr:nvSpPr>
        <xdr:cNvPr id="546" name="テキスト ボックス 545"/>
        <xdr:cNvSpPr txBox="1"/>
      </xdr:nvSpPr>
      <xdr:spPr>
        <a:xfrm>
          <a:off x="12547111" y="603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144890</xdr:rowOff>
    </xdr:from>
    <xdr:to>
      <xdr:col>85</xdr:col>
      <xdr:colOff>127000</xdr:colOff>
      <xdr:row>57</xdr:row>
      <xdr:rowOff>63660</xdr:rowOff>
    </xdr:to>
    <xdr:cxnSp macro="">
      <xdr:nvCxnSpPr>
        <xdr:cNvPr id="575" name="直線コネクタ 574"/>
        <xdr:cNvCxnSpPr/>
      </xdr:nvCxnSpPr>
      <xdr:spPr>
        <a:xfrm flipV="1">
          <a:off x="15481300" y="9746090"/>
          <a:ext cx="838200" cy="9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63660</xdr:rowOff>
    </xdr:from>
    <xdr:to>
      <xdr:col>81</xdr:col>
      <xdr:colOff>50800</xdr:colOff>
      <xdr:row>57</xdr:row>
      <xdr:rowOff>78999</xdr:rowOff>
    </xdr:to>
    <xdr:cxnSp macro="">
      <xdr:nvCxnSpPr>
        <xdr:cNvPr id="578" name="直線コネクタ 577"/>
        <xdr:cNvCxnSpPr/>
      </xdr:nvCxnSpPr>
      <xdr:spPr>
        <a:xfrm flipV="1">
          <a:off x="14592300" y="9836310"/>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78999</xdr:rowOff>
    </xdr:from>
    <xdr:to>
      <xdr:col>76</xdr:col>
      <xdr:colOff>114300</xdr:colOff>
      <xdr:row>57</xdr:row>
      <xdr:rowOff>92769</xdr:rowOff>
    </xdr:to>
    <xdr:cxnSp macro="">
      <xdr:nvCxnSpPr>
        <xdr:cNvPr id="581" name="直線コネクタ 580"/>
        <xdr:cNvCxnSpPr/>
      </xdr:nvCxnSpPr>
      <xdr:spPr>
        <a:xfrm flipV="1">
          <a:off x="13703300" y="9851649"/>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44786</xdr:rowOff>
    </xdr:from>
    <xdr:to>
      <xdr:col>71</xdr:col>
      <xdr:colOff>177800</xdr:colOff>
      <xdr:row>57</xdr:row>
      <xdr:rowOff>92769</xdr:rowOff>
    </xdr:to>
    <xdr:cxnSp macro="">
      <xdr:nvCxnSpPr>
        <xdr:cNvPr id="584" name="直線コネクタ 583"/>
        <xdr:cNvCxnSpPr/>
      </xdr:nvCxnSpPr>
      <xdr:spPr>
        <a:xfrm>
          <a:off x="12814300" y="9817436"/>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94090</xdr:rowOff>
    </xdr:from>
    <xdr:to>
      <xdr:col>85</xdr:col>
      <xdr:colOff>177800</xdr:colOff>
      <xdr:row>57</xdr:row>
      <xdr:rowOff>24240</xdr:rowOff>
    </xdr:to>
    <xdr:sp macro="" textlink="">
      <xdr:nvSpPr>
        <xdr:cNvPr id="594" name="楕円 593"/>
        <xdr:cNvSpPr/>
      </xdr:nvSpPr>
      <xdr:spPr>
        <a:xfrm>
          <a:off x="16268700" y="96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72517</xdr:rowOff>
    </xdr:from>
    <xdr:ext cx="534377" cy="259045"/>
    <xdr:sp macro="" textlink="">
      <xdr:nvSpPr>
        <xdr:cNvPr id="595" name="教育費該当値テキスト"/>
        <xdr:cNvSpPr txBox="1"/>
      </xdr:nvSpPr>
      <xdr:spPr>
        <a:xfrm>
          <a:off x="16370300" y="96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12860</xdr:rowOff>
    </xdr:from>
    <xdr:to>
      <xdr:col>81</xdr:col>
      <xdr:colOff>101600</xdr:colOff>
      <xdr:row>57</xdr:row>
      <xdr:rowOff>114460</xdr:rowOff>
    </xdr:to>
    <xdr:sp macro="" textlink="">
      <xdr:nvSpPr>
        <xdr:cNvPr id="596" name="楕円 595"/>
        <xdr:cNvSpPr/>
      </xdr:nvSpPr>
      <xdr:spPr>
        <a:xfrm>
          <a:off x="15430500" y="97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105587</xdr:rowOff>
    </xdr:from>
    <xdr:ext cx="534377" cy="259045"/>
    <xdr:sp macro="" textlink="">
      <xdr:nvSpPr>
        <xdr:cNvPr id="597" name="テキスト ボックス 596"/>
        <xdr:cNvSpPr txBox="1"/>
      </xdr:nvSpPr>
      <xdr:spPr>
        <a:xfrm>
          <a:off x="15214111" y="98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28199</xdr:rowOff>
    </xdr:from>
    <xdr:to>
      <xdr:col>76</xdr:col>
      <xdr:colOff>165100</xdr:colOff>
      <xdr:row>57</xdr:row>
      <xdr:rowOff>129799</xdr:rowOff>
    </xdr:to>
    <xdr:sp macro="" textlink="">
      <xdr:nvSpPr>
        <xdr:cNvPr id="598" name="楕円 597"/>
        <xdr:cNvSpPr/>
      </xdr:nvSpPr>
      <xdr:spPr>
        <a:xfrm>
          <a:off x="14541500" y="980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120926</xdr:rowOff>
    </xdr:from>
    <xdr:ext cx="534377" cy="259045"/>
    <xdr:sp macro="" textlink="">
      <xdr:nvSpPr>
        <xdr:cNvPr id="599" name="テキスト ボックス 598"/>
        <xdr:cNvSpPr txBox="1"/>
      </xdr:nvSpPr>
      <xdr:spPr>
        <a:xfrm>
          <a:off x="14325111" y="98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41969</xdr:rowOff>
    </xdr:from>
    <xdr:to>
      <xdr:col>72</xdr:col>
      <xdr:colOff>38100</xdr:colOff>
      <xdr:row>57</xdr:row>
      <xdr:rowOff>143569</xdr:rowOff>
    </xdr:to>
    <xdr:sp macro="" textlink="">
      <xdr:nvSpPr>
        <xdr:cNvPr id="600" name="楕円 599"/>
        <xdr:cNvSpPr/>
      </xdr:nvSpPr>
      <xdr:spPr>
        <a:xfrm>
          <a:off x="13652500" y="981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134696</xdr:rowOff>
    </xdr:from>
    <xdr:ext cx="534377" cy="259045"/>
    <xdr:sp macro="" textlink="">
      <xdr:nvSpPr>
        <xdr:cNvPr id="601" name="テキスト ボックス 600"/>
        <xdr:cNvSpPr txBox="1"/>
      </xdr:nvSpPr>
      <xdr:spPr>
        <a:xfrm>
          <a:off x="13436111" y="99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165436</xdr:rowOff>
    </xdr:from>
    <xdr:to>
      <xdr:col>67</xdr:col>
      <xdr:colOff>101600</xdr:colOff>
      <xdr:row>57</xdr:row>
      <xdr:rowOff>95586</xdr:rowOff>
    </xdr:to>
    <xdr:sp macro="" textlink="">
      <xdr:nvSpPr>
        <xdr:cNvPr id="602" name="楕円 601"/>
        <xdr:cNvSpPr/>
      </xdr:nvSpPr>
      <xdr:spPr>
        <a:xfrm>
          <a:off x="12763500" y="97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86713</xdr:rowOff>
    </xdr:from>
    <xdr:ext cx="534377" cy="259045"/>
    <xdr:sp macro="" textlink="">
      <xdr:nvSpPr>
        <xdr:cNvPr id="603" name="テキスト ボックス 602"/>
        <xdr:cNvSpPr txBox="1"/>
      </xdr:nvSpPr>
      <xdr:spPr>
        <a:xfrm>
          <a:off x="12547111" y="98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67211</xdr:rowOff>
    </xdr:from>
    <xdr:to>
      <xdr:col>85</xdr:col>
      <xdr:colOff>127000</xdr:colOff>
      <xdr:row>79</xdr:row>
      <xdr:rowOff>98879</xdr:rowOff>
    </xdr:to>
    <xdr:cxnSp macro="">
      <xdr:nvCxnSpPr>
        <xdr:cNvPr id="634" name="直線コネクタ 633"/>
        <xdr:cNvCxnSpPr/>
      </xdr:nvCxnSpPr>
      <xdr:spPr>
        <a:xfrm>
          <a:off x="15481300" y="13611761"/>
          <a:ext cx="8382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67211</xdr:rowOff>
    </xdr:from>
    <xdr:to>
      <xdr:col>81</xdr:col>
      <xdr:colOff>50800</xdr:colOff>
      <xdr:row>79</xdr:row>
      <xdr:rowOff>98879</xdr:rowOff>
    </xdr:to>
    <xdr:cxnSp macro="">
      <xdr:nvCxnSpPr>
        <xdr:cNvPr id="637" name="直線コネクタ 636"/>
        <xdr:cNvCxnSpPr/>
      </xdr:nvCxnSpPr>
      <xdr:spPr>
        <a:xfrm flipV="1">
          <a:off x="14592300" y="13611761"/>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16411</xdr:rowOff>
    </xdr:from>
    <xdr:to>
      <xdr:col>81</xdr:col>
      <xdr:colOff>101600</xdr:colOff>
      <xdr:row>79</xdr:row>
      <xdr:rowOff>118011</xdr:rowOff>
    </xdr:to>
    <xdr:sp macro="" textlink="">
      <xdr:nvSpPr>
        <xdr:cNvPr id="655" name="楕円 654"/>
        <xdr:cNvSpPr/>
      </xdr:nvSpPr>
      <xdr:spPr>
        <a:xfrm>
          <a:off x="15430500" y="135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109138</xdr:rowOff>
    </xdr:from>
    <xdr:ext cx="469744" cy="259045"/>
    <xdr:sp macro="" textlink="">
      <xdr:nvSpPr>
        <xdr:cNvPr id="656" name="テキスト ボックス 655"/>
        <xdr:cNvSpPr txBox="1"/>
      </xdr:nvSpPr>
      <xdr:spPr>
        <a:xfrm>
          <a:off x="15246428" y="136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153476</xdr:rowOff>
    </xdr:from>
    <xdr:to>
      <xdr:col>85</xdr:col>
      <xdr:colOff>127000</xdr:colOff>
      <xdr:row>96</xdr:row>
      <xdr:rowOff>164567</xdr:rowOff>
    </xdr:to>
    <xdr:cxnSp macro="">
      <xdr:nvCxnSpPr>
        <xdr:cNvPr id="689" name="直線コネクタ 688"/>
        <xdr:cNvCxnSpPr/>
      </xdr:nvCxnSpPr>
      <xdr:spPr>
        <a:xfrm>
          <a:off x="15481300" y="16612676"/>
          <a:ext cx="838200" cy="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143056</xdr:rowOff>
    </xdr:from>
    <xdr:to>
      <xdr:col>81</xdr:col>
      <xdr:colOff>50800</xdr:colOff>
      <xdr:row>96</xdr:row>
      <xdr:rowOff>153476</xdr:rowOff>
    </xdr:to>
    <xdr:cxnSp macro="">
      <xdr:nvCxnSpPr>
        <xdr:cNvPr id="692" name="直線コネクタ 691"/>
        <xdr:cNvCxnSpPr/>
      </xdr:nvCxnSpPr>
      <xdr:spPr>
        <a:xfrm>
          <a:off x="14592300" y="16602256"/>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106063</xdr:rowOff>
    </xdr:from>
    <xdr:to>
      <xdr:col>76</xdr:col>
      <xdr:colOff>114300</xdr:colOff>
      <xdr:row>96</xdr:row>
      <xdr:rowOff>143056</xdr:rowOff>
    </xdr:to>
    <xdr:cxnSp macro="">
      <xdr:nvCxnSpPr>
        <xdr:cNvPr id="695" name="直線コネクタ 694"/>
        <xdr:cNvCxnSpPr/>
      </xdr:nvCxnSpPr>
      <xdr:spPr>
        <a:xfrm>
          <a:off x="13703300" y="16565263"/>
          <a:ext cx="889000" cy="3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68500</xdr:rowOff>
    </xdr:from>
    <xdr:to>
      <xdr:col>71</xdr:col>
      <xdr:colOff>177800</xdr:colOff>
      <xdr:row>96</xdr:row>
      <xdr:rowOff>106063</xdr:rowOff>
    </xdr:to>
    <xdr:cxnSp macro="">
      <xdr:nvCxnSpPr>
        <xdr:cNvPr id="698" name="直線コネクタ 697"/>
        <xdr:cNvCxnSpPr/>
      </xdr:nvCxnSpPr>
      <xdr:spPr>
        <a:xfrm>
          <a:off x="12814300" y="16527700"/>
          <a:ext cx="889000" cy="3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113767</xdr:rowOff>
    </xdr:from>
    <xdr:to>
      <xdr:col>85</xdr:col>
      <xdr:colOff>177800</xdr:colOff>
      <xdr:row>97</xdr:row>
      <xdr:rowOff>43917</xdr:rowOff>
    </xdr:to>
    <xdr:sp macro="" textlink="">
      <xdr:nvSpPr>
        <xdr:cNvPr id="708" name="楕円 707"/>
        <xdr:cNvSpPr/>
      </xdr:nvSpPr>
      <xdr:spPr>
        <a:xfrm>
          <a:off x="16268700" y="165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136644</xdr:rowOff>
    </xdr:from>
    <xdr:ext cx="534377" cy="259045"/>
    <xdr:sp macro="" textlink="">
      <xdr:nvSpPr>
        <xdr:cNvPr id="709" name="公債費該当値テキスト"/>
        <xdr:cNvSpPr txBox="1"/>
      </xdr:nvSpPr>
      <xdr:spPr>
        <a:xfrm>
          <a:off x="16370300" y="164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102676</xdr:rowOff>
    </xdr:from>
    <xdr:to>
      <xdr:col>81</xdr:col>
      <xdr:colOff>101600</xdr:colOff>
      <xdr:row>97</xdr:row>
      <xdr:rowOff>32826</xdr:rowOff>
    </xdr:to>
    <xdr:sp macro="" textlink="">
      <xdr:nvSpPr>
        <xdr:cNvPr id="710" name="楕円 709"/>
        <xdr:cNvSpPr/>
      </xdr:nvSpPr>
      <xdr:spPr>
        <a:xfrm>
          <a:off x="15430500" y="165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49353</xdr:rowOff>
    </xdr:from>
    <xdr:ext cx="534377" cy="259045"/>
    <xdr:sp macro="" textlink="">
      <xdr:nvSpPr>
        <xdr:cNvPr id="711" name="テキスト ボックス 710"/>
        <xdr:cNvSpPr txBox="1"/>
      </xdr:nvSpPr>
      <xdr:spPr>
        <a:xfrm>
          <a:off x="15214111" y="163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92256</xdr:rowOff>
    </xdr:from>
    <xdr:to>
      <xdr:col>76</xdr:col>
      <xdr:colOff>165100</xdr:colOff>
      <xdr:row>97</xdr:row>
      <xdr:rowOff>22406</xdr:rowOff>
    </xdr:to>
    <xdr:sp macro="" textlink="">
      <xdr:nvSpPr>
        <xdr:cNvPr id="712" name="楕円 711"/>
        <xdr:cNvSpPr/>
      </xdr:nvSpPr>
      <xdr:spPr>
        <a:xfrm>
          <a:off x="14541500" y="165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38933</xdr:rowOff>
    </xdr:from>
    <xdr:ext cx="534377" cy="259045"/>
    <xdr:sp macro="" textlink="">
      <xdr:nvSpPr>
        <xdr:cNvPr id="713" name="テキスト ボックス 712"/>
        <xdr:cNvSpPr txBox="1"/>
      </xdr:nvSpPr>
      <xdr:spPr>
        <a:xfrm>
          <a:off x="14325111" y="163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55263</xdr:rowOff>
    </xdr:from>
    <xdr:to>
      <xdr:col>72</xdr:col>
      <xdr:colOff>38100</xdr:colOff>
      <xdr:row>96</xdr:row>
      <xdr:rowOff>156863</xdr:rowOff>
    </xdr:to>
    <xdr:sp macro="" textlink="">
      <xdr:nvSpPr>
        <xdr:cNvPr id="714" name="楕円 713"/>
        <xdr:cNvSpPr/>
      </xdr:nvSpPr>
      <xdr:spPr>
        <a:xfrm>
          <a:off x="13652500" y="165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1940</xdr:rowOff>
    </xdr:from>
    <xdr:ext cx="534377" cy="259045"/>
    <xdr:sp macro="" textlink="">
      <xdr:nvSpPr>
        <xdr:cNvPr id="715" name="テキスト ボックス 714"/>
        <xdr:cNvSpPr txBox="1"/>
      </xdr:nvSpPr>
      <xdr:spPr>
        <a:xfrm>
          <a:off x="13436111" y="1628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17700</xdr:rowOff>
    </xdr:from>
    <xdr:to>
      <xdr:col>67</xdr:col>
      <xdr:colOff>101600</xdr:colOff>
      <xdr:row>96</xdr:row>
      <xdr:rowOff>119300</xdr:rowOff>
    </xdr:to>
    <xdr:sp macro="" textlink="">
      <xdr:nvSpPr>
        <xdr:cNvPr id="716" name="楕円 715"/>
        <xdr:cNvSpPr/>
      </xdr:nvSpPr>
      <xdr:spPr>
        <a:xfrm>
          <a:off x="12763500" y="164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135827</xdr:rowOff>
    </xdr:from>
    <xdr:ext cx="534377" cy="259045"/>
    <xdr:sp macro="" textlink="">
      <xdr:nvSpPr>
        <xdr:cNvPr id="717" name="テキスト ボックス 716"/>
        <xdr:cNvSpPr txBox="1"/>
      </xdr:nvSpPr>
      <xdr:spPr>
        <a:xfrm>
          <a:off x="12547111" y="162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年度は道内市町村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及び類似団体平均を上回っている。ふるさと納税のまちづくり基金への積立が主な要因である。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年度は道内市町村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及び類似団体平均を上回っているが、多面的機能支払交付金が主な要因である。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平成3年度から平成10年度の人口急増時に実施した社会資本整備事業に伴う地方債の発行により地方債残高が増加した影響で、地方債の元利償還金は類似団体平均額を大幅に上回っている。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償還額については、平成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年度をピークに緩やかではあるが減少を続けており、引き続き第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期財政運営計画により新規発行地方債を抑制し、公債費の縮減に努める。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実質収支額は毎年度黒字で推移している。今後も歳入歳出のバランスを重視し実質収支が赤字に陥ることのないよう、適正な財政運営を目指すとともに、将来の緊急の支出に備え財政調整基金残高を着実に増やしていくよう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3年度から平成10年度の人口急増時に実施した社会資本整備事業に伴う地方債の発行により地方債残高が増加した影響で、地方債の元利償還金は人口1人当たりの決算額で類似団体平均額よりも高くなっているが、財政運営計画に基づき、新規発行地方債を抑制し、着実に償還を進め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きた</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月に策定した「財政運営方針（</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更なる比率の低下に努める。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満期一括償還地方債の借入はありません。</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030_&#24403;&#2102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103</v>
          </cell>
          <cell r="CF51">
            <v>94.5</v>
          </cell>
          <cell r="CN51">
            <v>81.3</v>
          </cell>
          <cell r="CV51">
            <v>64.900000000000006</v>
          </cell>
        </row>
        <row r="53">
          <cell r="BX53">
            <v>71.8</v>
          </cell>
          <cell r="CF53">
            <v>68.5</v>
          </cell>
          <cell r="CN53">
            <v>71.3</v>
          </cell>
          <cell r="CV53">
            <v>80</v>
          </cell>
        </row>
        <row r="55">
          <cell r="AN55" t="str">
            <v>類似団体内平均値</v>
          </cell>
          <cell r="BX55">
            <v>32.9</v>
          </cell>
          <cell r="CF55">
            <v>28.5</v>
          </cell>
          <cell r="CN55">
            <v>20.5</v>
          </cell>
          <cell r="CV55">
            <v>21.4</v>
          </cell>
        </row>
        <row r="57">
          <cell r="BX57">
            <v>57</v>
          </cell>
          <cell r="CF57">
            <v>59.7</v>
          </cell>
          <cell r="CN57">
            <v>60</v>
          </cell>
          <cell r="CV57">
            <v>60.2</v>
          </cell>
        </row>
        <row r="72">
          <cell r="BP72" t="str">
            <v>H27</v>
          </cell>
          <cell r="BX72" t="str">
            <v>H28</v>
          </cell>
          <cell r="CF72" t="str">
            <v>H29</v>
          </cell>
          <cell r="CN72" t="str">
            <v>H30</v>
          </cell>
          <cell r="CV72" t="str">
            <v>R01</v>
          </cell>
        </row>
        <row r="73">
          <cell r="AN73" t="str">
            <v>当該団体値</v>
          </cell>
          <cell r="BP73">
            <v>107.4</v>
          </cell>
          <cell r="BX73">
            <v>103</v>
          </cell>
          <cell r="CF73">
            <v>94.5</v>
          </cell>
          <cell r="CN73">
            <v>81.3</v>
          </cell>
          <cell r="CV73">
            <v>64.900000000000006</v>
          </cell>
        </row>
        <row r="75">
          <cell r="BP75">
            <v>14.7</v>
          </cell>
          <cell r="BX75">
            <v>13.9</v>
          </cell>
          <cell r="CF75">
            <v>12.4</v>
          </cell>
          <cell r="CN75">
            <v>11.4</v>
          </cell>
          <cell r="CV75">
            <v>10.5</v>
          </cell>
        </row>
        <row r="77">
          <cell r="AN77" t="str">
            <v>類似団体内平均値</v>
          </cell>
          <cell r="BP77">
            <v>36.5</v>
          </cell>
          <cell r="BX77">
            <v>32.9</v>
          </cell>
          <cell r="CF77">
            <v>28.5</v>
          </cell>
          <cell r="CN77">
            <v>20.5</v>
          </cell>
          <cell r="CV77">
            <v>21.4</v>
          </cell>
        </row>
        <row r="79">
          <cell r="BP79">
            <v>9</v>
          </cell>
          <cell r="BX79">
            <v>8.1999999999999993</v>
          </cell>
          <cell r="CF79">
            <v>8</v>
          </cell>
          <cell r="CN79">
            <v>7.9</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1"/>
      <c r="DK1" s="181"/>
      <c r="DL1" s="181"/>
      <c r="DM1" s="181"/>
      <c r="DN1" s="181"/>
      <c r="DO1" s="181"/>
    </row>
    <row r="2" spans="1:119" ht="24.75" thickBot="1" x14ac:dyDescent="0.2">
      <c r="A2" s="180"/>
      <c r="B2" s="183" t="s">
        <v>80</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0"/>
      <c r="DK3" s="180"/>
      <c r="DL3" s="180"/>
      <c r="DM3" s="180"/>
      <c r="DN3" s="180"/>
      <c r="DO3" s="180"/>
    </row>
    <row r="4" spans="1:119" ht="18.75" customHeight="1" x14ac:dyDescent="0.15">
      <c r="A4" s="181"/>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11845126</v>
      </c>
      <c r="BO4" s="424"/>
      <c r="BP4" s="424"/>
      <c r="BQ4" s="424"/>
      <c r="BR4" s="424"/>
      <c r="BS4" s="424"/>
      <c r="BT4" s="424"/>
      <c r="BU4" s="425"/>
      <c r="BV4" s="423">
        <v>10560394</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3.8</v>
      </c>
      <c r="CU4" s="608"/>
      <c r="CV4" s="608"/>
      <c r="CW4" s="608"/>
      <c r="CX4" s="608"/>
      <c r="CY4" s="608"/>
      <c r="CZ4" s="608"/>
      <c r="DA4" s="609"/>
      <c r="DB4" s="607">
        <v>3.3</v>
      </c>
      <c r="DC4" s="608"/>
      <c r="DD4" s="608"/>
      <c r="DE4" s="608"/>
      <c r="DF4" s="608"/>
      <c r="DG4" s="608"/>
      <c r="DH4" s="608"/>
      <c r="DI4" s="609"/>
      <c r="DJ4" s="180"/>
      <c r="DK4" s="180"/>
      <c r="DL4" s="180"/>
      <c r="DM4" s="180"/>
      <c r="DN4" s="180"/>
      <c r="DO4" s="180"/>
    </row>
    <row r="5" spans="1:119" ht="18.75" customHeight="1" x14ac:dyDescent="0.15">
      <c r="A5" s="181"/>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11600273</v>
      </c>
      <c r="BO5" s="429"/>
      <c r="BP5" s="429"/>
      <c r="BQ5" s="429"/>
      <c r="BR5" s="429"/>
      <c r="BS5" s="429"/>
      <c r="BT5" s="429"/>
      <c r="BU5" s="430"/>
      <c r="BV5" s="428">
        <v>10291543</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94.7</v>
      </c>
      <c r="CU5" s="399"/>
      <c r="CV5" s="399"/>
      <c r="CW5" s="399"/>
      <c r="CX5" s="399"/>
      <c r="CY5" s="399"/>
      <c r="CZ5" s="399"/>
      <c r="DA5" s="400"/>
      <c r="DB5" s="398">
        <v>91.8</v>
      </c>
      <c r="DC5" s="399"/>
      <c r="DD5" s="399"/>
      <c r="DE5" s="399"/>
      <c r="DF5" s="399"/>
      <c r="DG5" s="399"/>
      <c r="DH5" s="399"/>
      <c r="DI5" s="400"/>
      <c r="DJ5" s="180"/>
      <c r="DK5" s="180"/>
      <c r="DL5" s="180"/>
      <c r="DM5" s="180"/>
      <c r="DN5" s="180"/>
      <c r="DO5" s="180"/>
    </row>
    <row r="6" spans="1:119" ht="18.75" customHeight="1" x14ac:dyDescent="0.15">
      <c r="A6" s="181"/>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244853</v>
      </c>
      <c r="BO6" s="429"/>
      <c r="BP6" s="429"/>
      <c r="BQ6" s="429"/>
      <c r="BR6" s="429"/>
      <c r="BS6" s="429"/>
      <c r="BT6" s="429"/>
      <c r="BU6" s="430"/>
      <c r="BV6" s="428">
        <v>268851</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98.1</v>
      </c>
      <c r="CU6" s="582"/>
      <c r="CV6" s="582"/>
      <c r="CW6" s="582"/>
      <c r="CX6" s="582"/>
      <c r="CY6" s="582"/>
      <c r="CZ6" s="582"/>
      <c r="DA6" s="583"/>
      <c r="DB6" s="581">
        <v>96.3</v>
      </c>
      <c r="DC6" s="582"/>
      <c r="DD6" s="582"/>
      <c r="DE6" s="582"/>
      <c r="DF6" s="582"/>
      <c r="DG6" s="582"/>
      <c r="DH6" s="582"/>
      <c r="DI6" s="583"/>
      <c r="DJ6" s="180"/>
      <c r="DK6" s="180"/>
      <c r="DL6" s="180"/>
      <c r="DM6" s="180"/>
      <c r="DN6" s="180"/>
      <c r="DO6" s="180"/>
    </row>
    <row r="7" spans="1:119" ht="18.75" customHeight="1" x14ac:dyDescent="0.15">
      <c r="A7" s="181"/>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15220</v>
      </c>
      <c r="BO7" s="429"/>
      <c r="BP7" s="429"/>
      <c r="BQ7" s="429"/>
      <c r="BR7" s="429"/>
      <c r="BS7" s="429"/>
      <c r="BT7" s="429"/>
      <c r="BU7" s="430"/>
      <c r="BV7" s="428">
        <v>63284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6036805</v>
      </c>
      <c r="CU7" s="429"/>
      <c r="CV7" s="429"/>
      <c r="CW7" s="429"/>
      <c r="CX7" s="429"/>
      <c r="CY7" s="429"/>
      <c r="CZ7" s="429"/>
      <c r="DA7" s="430"/>
      <c r="DB7" s="428">
        <v>6157082</v>
      </c>
      <c r="DC7" s="429"/>
      <c r="DD7" s="429"/>
      <c r="DE7" s="429"/>
      <c r="DF7" s="429"/>
      <c r="DG7" s="429"/>
      <c r="DH7" s="429"/>
      <c r="DI7" s="430"/>
      <c r="DJ7" s="180"/>
      <c r="DK7" s="180"/>
      <c r="DL7" s="180"/>
      <c r="DM7" s="180"/>
      <c r="DN7" s="180"/>
      <c r="DO7" s="180"/>
    </row>
    <row r="8" spans="1:119" ht="18.75" customHeight="1" thickBot="1" x14ac:dyDescent="0.2">
      <c r="A8" s="181"/>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104</v>
      </c>
      <c r="AV8" s="486"/>
      <c r="AW8" s="486"/>
      <c r="AX8" s="486"/>
      <c r="AY8" s="408" t="s">
        <v>108</v>
      </c>
      <c r="AZ8" s="409"/>
      <c r="BA8" s="409"/>
      <c r="BB8" s="409"/>
      <c r="BC8" s="409"/>
      <c r="BD8" s="409"/>
      <c r="BE8" s="409"/>
      <c r="BF8" s="409"/>
      <c r="BG8" s="409"/>
      <c r="BH8" s="409"/>
      <c r="BI8" s="409"/>
      <c r="BJ8" s="409"/>
      <c r="BK8" s="409"/>
      <c r="BL8" s="409"/>
      <c r="BM8" s="410"/>
      <c r="BN8" s="428">
        <v>229633</v>
      </c>
      <c r="BO8" s="429"/>
      <c r="BP8" s="429"/>
      <c r="BQ8" s="429"/>
      <c r="BR8" s="429"/>
      <c r="BS8" s="429"/>
      <c r="BT8" s="429"/>
      <c r="BU8" s="430"/>
      <c r="BV8" s="428">
        <v>205567</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0.37</v>
      </c>
      <c r="CU8" s="542"/>
      <c r="CV8" s="542"/>
      <c r="CW8" s="542"/>
      <c r="CX8" s="542"/>
      <c r="CY8" s="542"/>
      <c r="CZ8" s="542"/>
      <c r="DA8" s="543"/>
      <c r="DB8" s="541">
        <v>0.36</v>
      </c>
      <c r="DC8" s="542"/>
      <c r="DD8" s="542"/>
      <c r="DE8" s="542"/>
      <c r="DF8" s="542"/>
      <c r="DG8" s="542"/>
      <c r="DH8" s="542"/>
      <c r="DI8" s="543"/>
      <c r="DJ8" s="180"/>
      <c r="DK8" s="180"/>
      <c r="DL8" s="180"/>
      <c r="DM8" s="180"/>
      <c r="DN8" s="180"/>
      <c r="DO8" s="180"/>
    </row>
    <row r="9" spans="1:119" ht="18.75" customHeight="1" thickBot="1" x14ac:dyDescent="0.2">
      <c r="A9" s="181"/>
      <c r="B9" s="570" t="s">
        <v>110</v>
      </c>
      <c r="C9" s="571"/>
      <c r="D9" s="571"/>
      <c r="E9" s="571"/>
      <c r="F9" s="571"/>
      <c r="G9" s="571"/>
      <c r="H9" s="571"/>
      <c r="I9" s="571"/>
      <c r="J9" s="571"/>
      <c r="K9" s="491"/>
      <c r="L9" s="572" t="s">
        <v>111</v>
      </c>
      <c r="M9" s="573"/>
      <c r="N9" s="573"/>
      <c r="O9" s="573"/>
      <c r="P9" s="573"/>
      <c r="Q9" s="574"/>
      <c r="R9" s="575">
        <v>17278</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104</v>
      </c>
      <c r="AV9" s="486"/>
      <c r="AW9" s="486"/>
      <c r="AX9" s="486"/>
      <c r="AY9" s="408" t="s">
        <v>114</v>
      </c>
      <c r="AZ9" s="409"/>
      <c r="BA9" s="409"/>
      <c r="BB9" s="409"/>
      <c r="BC9" s="409"/>
      <c r="BD9" s="409"/>
      <c r="BE9" s="409"/>
      <c r="BF9" s="409"/>
      <c r="BG9" s="409"/>
      <c r="BH9" s="409"/>
      <c r="BI9" s="409"/>
      <c r="BJ9" s="409"/>
      <c r="BK9" s="409"/>
      <c r="BL9" s="409"/>
      <c r="BM9" s="410"/>
      <c r="BN9" s="428">
        <v>24066</v>
      </c>
      <c r="BO9" s="429"/>
      <c r="BP9" s="429"/>
      <c r="BQ9" s="429"/>
      <c r="BR9" s="429"/>
      <c r="BS9" s="429"/>
      <c r="BT9" s="429"/>
      <c r="BU9" s="430"/>
      <c r="BV9" s="428">
        <v>6830</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15.6</v>
      </c>
      <c r="CU9" s="399"/>
      <c r="CV9" s="399"/>
      <c r="CW9" s="399"/>
      <c r="CX9" s="399"/>
      <c r="CY9" s="399"/>
      <c r="CZ9" s="399"/>
      <c r="DA9" s="400"/>
      <c r="DB9" s="398">
        <v>15.5</v>
      </c>
      <c r="DC9" s="399"/>
      <c r="DD9" s="399"/>
      <c r="DE9" s="399"/>
      <c r="DF9" s="399"/>
      <c r="DG9" s="399"/>
      <c r="DH9" s="399"/>
      <c r="DI9" s="400"/>
      <c r="DJ9" s="180"/>
      <c r="DK9" s="180"/>
      <c r="DL9" s="180"/>
      <c r="DM9" s="180"/>
      <c r="DN9" s="180"/>
      <c r="DO9" s="180"/>
    </row>
    <row r="10" spans="1:119" ht="18.75" customHeight="1" thickBot="1" x14ac:dyDescent="0.2">
      <c r="A10" s="181"/>
      <c r="B10" s="570"/>
      <c r="C10" s="571"/>
      <c r="D10" s="571"/>
      <c r="E10" s="571"/>
      <c r="F10" s="571"/>
      <c r="G10" s="571"/>
      <c r="H10" s="571"/>
      <c r="I10" s="571"/>
      <c r="J10" s="571"/>
      <c r="K10" s="491"/>
      <c r="L10" s="401" t="s">
        <v>116</v>
      </c>
      <c r="M10" s="402"/>
      <c r="N10" s="402"/>
      <c r="O10" s="402"/>
      <c r="P10" s="402"/>
      <c r="Q10" s="403"/>
      <c r="R10" s="404">
        <v>18766</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104</v>
      </c>
      <c r="AV10" s="486"/>
      <c r="AW10" s="486"/>
      <c r="AX10" s="486"/>
      <c r="AY10" s="408" t="s">
        <v>118</v>
      </c>
      <c r="AZ10" s="409"/>
      <c r="BA10" s="409"/>
      <c r="BB10" s="409"/>
      <c r="BC10" s="409"/>
      <c r="BD10" s="409"/>
      <c r="BE10" s="409"/>
      <c r="BF10" s="409"/>
      <c r="BG10" s="409"/>
      <c r="BH10" s="409"/>
      <c r="BI10" s="409"/>
      <c r="BJ10" s="409"/>
      <c r="BK10" s="409"/>
      <c r="BL10" s="409"/>
      <c r="BM10" s="410"/>
      <c r="BN10" s="428">
        <v>47783</v>
      </c>
      <c r="BO10" s="429"/>
      <c r="BP10" s="429"/>
      <c r="BQ10" s="429"/>
      <c r="BR10" s="429"/>
      <c r="BS10" s="429"/>
      <c r="BT10" s="429"/>
      <c r="BU10" s="430"/>
      <c r="BV10" s="428">
        <v>144651</v>
      </c>
      <c r="BW10" s="429"/>
      <c r="BX10" s="429"/>
      <c r="BY10" s="429"/>
      <c r="BZ10" s="429"/>
      <c r="CA10" s="429"/>
      <c r="CB10" s="429"/>
      <c r="CC10" s="430"/>
      <c r="CD10" s="185" t="s">
        <v>119</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570"/>
      <c r="C11" s="571"/>
      <c r="D11" s="571"/>
      <c r="E11" s="571"/>
      <c r="F11" s="571"/>
      <c r="G11" s="571"/>
      <c r="H11" s="571"/>
      <c r="I11" s="571"/>
      <c r="J11" s="571"/>
      <c r="K11" s="491"/>
      <c r="L11" s="474" t="s">
        <v>120</v>
      </c>
      <c r="M11" s="475"/>
      <c r="N11" s="475"/>
      <c r="O11" s="475"/>
      <c r="P11" s="475"/>
      <c r="Q11" s="476"/>
      <c r="R11" s="567" t="s">
        <v>121</v>
      </c>
      <c r="S11" s="568"/>
      <c r="T11" s="568"/>
      <c r="U11" s="568"/>
      <c r="V11" s="569"/>
      <c r="W11" s="579"/>
      <c r="X11" s="390"/>
      <c r="Y11" s="390"/>
      <c r="Z11" s="390"/>
      <c r="AA11" s="390"/>
      <c r="AB11" s="390"/>
      <c r="AC11" s="390"/>
      <c r="AD11" s="390"/>
      <c r="AE11" s="390"/>
      <c r="AF11" s="390"/>
      <c r="AG11" s="390"/>
      <c r="AH11" s="390"/>
      <c r="AI11" s="390"/>
      <c r="AJ11" s="390"/>
      <c r="AK11" s="390"/>
      <c r="AL11" s="580"/>
      <c r="AM11" s="497" t="s">
        <v>122</v>
      </c>
      <c r="AN11" s="402"/>
      <c r="AO11" s="402"/>
      <c r="AP11" s="402"/>
      <c r="AQ11" s="402"/>
      <c r="AR11" s="402"/>
      <c r="AS11" s="402"/>
      <c r="AT11" s="403"/>
      <c r="AU11" s="485" t="s">
        <v>123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0"/>
      <c r="DK11" s="180"/>
      <c r="DL11" s="180"/>
      <c r="DM11" s="180"/>
      <c r="DN11" s="180"/>
      <c r="DO11" s="180"/>
    </row>
    <row r="12" spans="1:119" ht="18.75" customHeight="1" x14ac:dyDescent="0.15">
      <c r="A12" s="181"/>
      <c r="B12" s="544" t="s">
        <v>128</v>
      </c>
      <c r="C12" s="545"/>
      <c r="D12" s="545"/>
      <c r="E12" s="545"/>
      <c r="F12" s="545"/>
      <c r="G12" s="545"/>
      <c r="H12" s="545"/>
      <c r="I12" s="545"/>
      <c r="J12" s="545"/>
      <c r="K12" s="546"/>
      <c r="L12" s="553" t="s">
        <v>129</v>
      </c>
      <c r="M12" s="554"/>
      <c r="N12" s="554"/>
      <c r="O12" s="554"/>
      <c r="P12" s="554"/>
      <c r="Q12" s="555"/>
      <c r="R12" s="556">
        <v>15840</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5000</v>
      </c>
      <c r="BO12" s="429"/>
      <c r="BP12" s="429"/>
      <c r="BQ12" s="429"/>
      <c r="BR12" s="429"/>
      <c r="BS12" s="429"/>
      <c r="BT12" s="429"/>
      <c r="BU12" s="430"/>
      <c r="BV12" s="428">
        <v>74756</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0"/>
      <c r="DK12" s="180"/>
      <c r="DL12" s="180"/>
      <c r="DM12" s="180"/>
      <c r="DN12" s="180"/>
      <c r="DO12" s="180"/>
    </row>
    <row r="13" spans="1:119" ht="18.75" customHeight="1" x14ac:dyDescent="0.15">
      <c r="A13" s="181"/>
      <c r="B13" s="547"/>
      <c r="C13" s="548"/>
      <c r="D13" s="548"/>
      <c r="E13" s="548"/>
      <c r="F13" s="548"/>
      <c r="G13" s="548"/>
      <c r="H13" s="548"/>
      <c r="I13" s="548"/>
      <c r="J13" s="548"/>
      <c r="K13" s="549"/>
      <c r="L13" s="191"/>
      <c r="M13" s="528" t="s">
        <v>137</v>
      </c>
      <c r="N13" s="529"/>
      <c r="O13" s="529"/>
      <c r="P13" s="529"/>
      <c r="Q13" s="530"/>
      <c r="R13" s="531">
        <v>15707</v>
      </c>
      <c r="S13" s="532"/>
      <c r="T13" s="532"/>
      <c r="U13" s="532"/>
      <c r="V13" s="533"/>
      <c r="W13" s="519" t="s">
        <v>138</v>
      </c>
      <c r="X13" s="441"/>
      <c r="Y13" s="441"/>
      <c r="Z13" s="441"/>
      <c r="AA13" s="441"/>
      <c r="AB13" s="442"/>
      <c r="AC13" s="404">
        <v>1258</v>
      </c>
      <c r="AD13" s="405"/>
      <c r="AE13" s="405"/>
      <c r="AF13" s="405"/>
      <c r="AG13" s="406"/>
      <c r="AH13" s="404">
        <v>1375</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66849</v>
      </c>
      <c r="BO13" s="429"/>
      <c r="BP13" s="429"/>
      <c r="BQ13" s="429"/>
      <c r="BR13" s="429"/>
      <c r="BS13" s="429"/>
      <c r="BT13" s="429"/>
      <c r="BU13" s="430"/>
      <c r="BV13" s="428">
        <v>76725</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10.5</v>
      </c>
      <c r="CU13" s="399"/>
      <c r="CV13" s="399"/>
      <c r="CW13" s="399"/>
      <c r="CX13" s="399"/>
      <c r="CY13" s="399"/>
      <c r="CZ13" s="399"/>
      <c r="DA13" s="400"/>
      <c r="DB13" s="398">
        <v>11.4</v>
      </c>
      <c r="DC13" s="399"/>
      <c r="DD13" s="399"/>
      <c r="DE13" s="399"/>
      <c r="DF13" s="399"/>
      <c r="DG13" s="399"/>
      <c r="DH13" s="399"/>
      <c r="DI13" s="400"/>
      <c r="DJ13" s="180"/>
      <c r="DK13" s="180"/>
      <c r="DL13" s="180"/>
      <c r="DM13" s="180"/>
      <c r="DN13" s="180"/>
      <c r="DO13" s="180"/>
    </row>
    <row r="14" spans="1:119" ht="18.75" customHeight="1" thickBot="1" x14ac:dyDescent="0.2">
      <c r="A14" s="181"/>
      <c r="B14" s="547"/>
      <c r="C14" s="548"/>
      <c r="D14" s="548"/>
      <c r="E14" s="548"/>
      <c r="F14" s="548"/>
      <c r="G14" s="548"/>
      <c r="H14" s="548"/>
      <c r="I14" s="548"/>
      <c r="J14" s="548"/>
      <c r="K14" s="549"/>
      <c r="L14" s="521" t="s">
        <v>143</v>
      </c>
      <c r="M14" s="565"/>
      <c r="N14" s="565"/>
      <c r="O14" s="565"/>
      <c r="P14" s="565"/>
      <c r="Q14" s="566"/>
      <c r="R14" s="531">
        <v>16061</v>
      </c>
      <c r="S14" s="532"/>
      <c r="T14" s="532"/>
      <c r="U14" s="532"/>
      <c r="V14" s="533"/>
      <c r="W14" s="534"/>
      <c r="X14" s="444"/>
      <c r="Y14" s="444"/>
      <c r="Z14" s="444"/>
      <c r="AA14" s="444"/>
      <c r="AB14" s="445"/>
      <c r="AC14" s="524">
        <v>15.8</v>
      </c>
      <c r="AD14" s="525"/>
      <c r="AE14" s="525"/>
      <c r="AF14" s="525"/>
      <c r="AG14" s="526"/>
      <c r="AH14" s="524">
        <v>16.7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64.900000000000006</v>
      </c>
      <c r="CU14" s="536"/>
      <c r="CV14" s="536"/>
      <c r="CW14" s="536"/>
      <c r="CX14" s="536"/>
      <c r="CY14" s="536"/>
      <c r="CZ14" s="536"/>
      <c r="DA14" s="537"/>
      <c r="DB14" s="535">
        <v>81.3</v>
      </c>
      <c r="DC14" s="536"/>
      <c r="DD14" s="536"/>
      <c r="DE14" s="536"/>
      <c r="DF14" s="536"/>
      <c r="DG14" s="536"/>
      <c r="DH14" s="536"/>
      <c r="DI14" s="537"/>
      <c r="DJ14" s="180"/>
      <c r="DK14" s="180"/>
      <c r="DL14" s="180"/>
      <c r="DM14" s="180"/>
      <c r="DN14" s="180"/>
      <c r="DO14" s="180"/>
    </row>
    <row r="15" spans="1:119" ht="18.75" customHeight="1" x14ac:dyDescent="0.15">
      <c r="A15" s="181"/>
      <c r="B15" s="547"/>
      <c r="C15" s="548"/>
      <c r="D15" s="548"/>
      <c r="E15" s="548"/>
      <c r="F15" s="548"/>
      <c r="G15" s="548"/>
      <c r="H15" s="548"/>
      <c r="I15" s="548"/>
      <c r="J15" s="548"/>
      <c r="K15" s="549"/>
      <c r="L15" s="191"/>
      <c r="M15" s="528" t="s">
        <v>145</v>
      </c>
      <c r="N15" s="529"/>
      <c r="O15" s="529"/>
      <c r="P15" s="529"/>
      <c r="Q15" s="530"/>
      <c r="R15" s="531">
        <v>15963</v>
      </c>
      <c r="S15" s="532"/>
      <c r="T15" s="532"/>
      <c r="U15" s="532"/>
      <c r="V15" s="533"/>
      <c r="W15" s="519" t="s">
        <v>146</v>
      </c>
      <c r="X15" s="441"/>
      <c r="Y15" s="441"/>
      <c r="Z15" s="441"/>
      <c r="AA15" s="441"/>
      <c r="AB15" s="442"/>
      <c r="AC15" s="404">
        <v>1500</v>
      </c>
      <c r="AD15" s="405"/>
      <c r="AE15" s="405"/>
      <c r="AF15" s="405"/>
      <c r="AG15" s="406"/>
      <c r="AH15" s="404">
        <v>1562</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2007895</v>
      </c>
      <c r="BO15" s="424"/>
      <c r="BP15" s="424"/>
      <c r="BQ15" s="424"/>
      <c r="BR15" s="424"/>
      <c r="BS15" s="424"/>
      <c r="BT15" s="424"/>
      <c r="BU15" s="425"/>
      <c r="BV15" s="423">
        <v>1974881</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18.8</v>
      </c>
      <c r="AD16" s="525"/>
      <c r="AE16" s="525"/>
      <c r="AF16" s="525"/>
      <c r="AG16" s="526"/>
      <c r="AH16" s="524">
        <v>18.899999999999999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5289877</v>
      </c>
      <c r="BO16" s="429"/>
      <c r="BP16" s="429"/>
      <c r="BQ16" s="429"/>
      <c r="BR16" s="429"/>
      <c r="BS16" s="429"/>
      <c r="BT16" s="429"/>
      <c r="BU16" s="430"/>
      <c r="BV16" s="428">
        <v>5353984</v>
      </c>
      <c r="BW16" s="429"/>
      <c r="BX16" s="429"/>
      <c r="BY16" s="429"/>
      <c r="BZ16" s="429"/>
      <c r="CA16" s="429"/>
      <c r="CB16" s="429"/>
      <c r="CC16" s="430"/>
      <c r="CD16" s="195"/>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0"/>
      <c r="DK16" s="180"/>
      <c r="DL16" s="180"/>
      <c r="DM16" s="180"/>
      <c r="DN16" s="180"/>
      <c r="DO16" s="180"/>
    </row>
    <row r="17" spans="1:119" ht="18.75" customHeight="1" thickBot="1" x14ac:dyDescent="0.2">
      <c r="A17" s="181"/>
      <c r="B17" s="550"/>
      <c r="C17" s="551"/>
      <c r="D17" s="551"/>
      <c r="E17" s="551"/>
      <c r="F17" s="551"/>
      <c r="G17" s="551"/>
      <c r="H17" s="551"/>
      <c r="I17" s="551"/>
      <c r="J17" s="551"/>
      <c r="K17" s="552"/>
      <c r="L17" s="196"/>
      <c r="M17" s="513" t="s">
        <v>152</v>
      </c>
      <c r="N17" s="514"/>
      <c r="O17" s="514"/>
      <c r="P17" s="514"/>
      <c r="Q17" s="515"/>
      <c r="R17" s="516" t="s">
        <v>153</v>
      </c>
      <c r="S17" s="517"/>
      <c r="T17" s="517"/>
      <c r="U17" s="517"/>
      <c r="V17" s="518"/>
      <c r="W17" s="519" t="s">
        <v>154</v>
      </c>
      <c r="X17" s="441"/>
      <c r="Y17" s="441"/>
      <c r="Z17" s="441"/>
      <c r="AA17" s="441"/>
      <c r="AB17" s="442"/>
      <c r="AC17" s="404">
        <v>5220</v>
      </c>
      <c r="AD17" s="405"/>
      <c r="AE17" s="405"/>
      <c r="AF17" s="405"/>
      <c r="AG17" s="406"/>
      <c r="AH17" s="404">
        <v>5320</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2535341</v>
      </c>
      <c r="BO17" s="429"/>
      <c r="BP17" s="429"/>
      <c r="BQ17" s="429"/>
      <c r="BR17" s="429"/>
      <c r="BS17" s="429"/>
      <c r="BT17" s="429"/>
      <c r="BU17" s="430"/>
      <c r="BV17" s="428">
        <v>2486587</v>
      </c>
      <c r="BW17" s="429"/>
      <c r="BX17" s="429"/>
      <c r="BY17" s="429"/>
      <c r="BZ17" s="429"/>
      <c r="CA17" s="429"/>
      <c r="CB17" s="429"/>
      <c r="CC17" s="430"/>
      <c r="CD17" s="195"/>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0"/>
      <c r="DK17" s="180"/>
      <c r="DL17" s="180"/>
      <c r="DM17" s="180"/>
      <c r="DN17" s="180"/>
      <c r="DO17" s="180"/>
    </row>
    <row r="18" spans="1:119" ht="18.75" customHeight="1" thickBot="1" x14ac:dyDescent="0.2">
      <c r="A18" s="181"/>
      <c r="B18" s="490" t="s">
        <v>156</v>
      </c>
      <c r="C18" s="491"/>
      <c r="D18" s="491"/>
      <c r="E18" s="492"/>
      <c r="F18" s="492"/>
      <c r="G18" s="492"/>
      <c r="H18" s="492"/>
      <c r="I18" s="492"/>
      <c r="J18" s="492"/>
      <c r="K18" s="492"/>
      <c r="L18" s="493">
        <v>422.86</v>
      </c>
      <c r="M18" s="493"/>
      <c r="N18" s="493"/>
      <c r="O18" s="493"/>
      <c r="P18" s="493"/>
      <c r="Q18" s="493"/>
      <c r="R18" s="494"/>
      <c r="S18" s="494"/>
      <c r="T18" s="494"/>
      <c r="U18" s="494"/>
      <c r="V18" s="495"/>
      <c r="W18" s="509"/>
      <c r="X18" s="510"/>
      <c r="Y18" s="510"/>
      <c r="Z18" s="510"/>
      <c r="AA18" s="510"/>
      <c r="AB18" s="520"/>
      <c r="AC18" s="392">
        <v>65.400000000000006</v>
      </c>
      <c r="AD18" s="393"/>
      <c r="AE18" s="393"/>
      <c r="AF18" s="393"/>
      <c r="AG18" s="496"/>
      <c r="AH18" s="392">
        <v>64.400000000000006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5748529</v>
      </c>
      <c r="BO18" s="429"/>
      <c r="BP18" s="429"/>
      <c r="BQ18" s="429"/>
      <c r="BR18" s="429"/>
      <c r="BS18" s="429"/>
      <c r="BT18" s="429"/>
      <c r="BU18" s="430"/>
      <c r="BV18" s="428">
        <v>5776458</v>
      </c>
      <c r="BW18" s="429"/>
      <c r="BX18" s="429"/>
      <c r="BY18" s="429"/>
      <c r="BZ18" s="429"/>
      <c r="CA18" s="429"/>
      <c r="CB18" s="429"/>
      <c r="CC18" s="430"/>
      <c r="CD18" s="195"/>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0"/>
      <c r="DK18" s="180"/>
      <c r="DL18" s="180"/>
      <c r="DM18" s="180"/>
      <c r="DN18" s="180"/>
      <c r="DO18" s="180"/>
    </row>
    <row r="19" spans="1:119" ht="18.75" customHeight="1" thickBot="1" x14ac:dyDescent="0.2">
      <c r="A19" s="181"/>
      <c r="B19" s="490" t="s">
        <v>158</v>
      </c>
      <c r="C19" s="491"/>
      <c r="D19" s="491"/>
      <c r="E19" s="492"/>
      <c r="F19" s="492"/>
      <c r="G19" s="492"/>
      <c r="H19" s="492"/>
      <c r="I19" s="492"/>
      <c r="J19" s="492"/>
      <c r="K19" s="492"/>
      <c r="L19" s="498">
        <v>41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6786488</v>
      </c>
      <c r="BO19" s="429"/>
      <c r="BP19" s="429"/>
      <c r="BQ19" s="429"/>
      <c r="BR19" s="429"/>
      <c r="BS19" s="429"/>
      <c r="BT19" s="429"/>
      <c r="BU19" s="430"/>
      <c r="BV19" s="428">
        <v>7103682</v>
      </c>
      <c r="BW19" s="429"/>
      <c r="BX19" s="429"/>
      <c r="BY19" s="429"/>
      <c r="BZ19" s="429"/>
      <c r="CA19" s="429"/>
      <c r="CB19" s="429"/>
      <c r="CC19" s="430"/>
      <c r="CD19" s="195"/>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0"/>
      <c r="DK19" s="180"/>
      <c r="DL19" s="180"/>
      <c r="DM19" s="180"/>
      <c r="DN19" s="180"/>
      <c r="DO19" s="180"/>
    </row>
    <row r="20" spans="1:119" ht="18.75" customHeight="1" thickBot="1" x14ac:dyDescent="0.2">
      <c r="A20" s="181"/>
      <c r="B20" s="490" t="s">
        <v>160</v>
      </c>
      <c r="C20" s="491"/>
      <c r="D20" s="491"/>
      <c r="E20" s="492"/>
      <c r="F20" s="492"/>
      <c r="G20" s="492"/>
      <c r="H20" s="492"/>
      <c r="I20" s="492"/>
      <c r="J20" s="492"/>
      <c r="K20" s="492"/>
      <c r="L20" s="498">
        <v>7327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5"/>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0"/>
      <c r="DK20" s="180"/>
      <c r="DL20" s="180"/>
      <c r="DM20" s="180"/>
      <c r="DN20" s="180"/>
      <c r="DO20" s="180"/>
    </row>
    <row r="21" spans="1:119" ht="18.75" customHeight="1" x14ac:dyDescent="0.15">
      <c r="A21" s="181"/>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5"/>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0"/>
      <c r="DK21" s="180"/>
      <c r="DL21" s="180"/>
      <c r="DM21" s="180"/>
      <c r="DN21" s="180"/>
      <c r="DO21" s="180"/>
    </row>
    <row r="22" spans="1:119" ht="18.75" customHeight="1" thickBot="1" x14ac:dyDescent="0.2">
      <c r="A22" s="181"/>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5"/>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0"/>
      <c r="DK22" s="180"/>
      <c r="DL22" s="180"/>
      <c r="DM22" s="180"/>
      <c r="DN22" s="180"/>
      <c r="DO22" s="180"/>
    </row>
    <row r="23" spans="1:119" ht="18.75" customHeight="1" x14ac:dyDescent="0.15">
      <c r="A23" s="181"/>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9623670</v>
      </c>
      <c r="BO23" s="429"/>
      <c r="BP23" s="429"/>
      <c r="BQ23" s="429"/>
      <c r="BR23" s="429"/>
      <c r="BS23" s="429"/>
      <c r="BT23" s="429"/>
      <c r="BU23" s="430"/>
      <c r="BV23" s="428">
        <v>10019067</v>
      </c>
      <c r="BW23" s="429"/>
      <c r="BX23" s="429"/>
      <c r="BY23" s="429"/>
      <c r="BZ23" s="429"/>
      <c r="CA23" s="429"/>
      <c r="CB23" s="429"/>
      <c r="CC23" s="430"/>
      <c r="CD23" s="195"/>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0"/>
      <c r="DK23" s="180"/>
      <c r="DL23" s="180"/>
      <c r="DM23" s="180"/>
      <c r="DN23" s="180"/>
      <c r="DO23" s="180"/>
    </row>
    <row r="24" spans="1:119" ht="18.75" customHeight="1" thickBot="1" x14ac:dyDescent="0.2">
      <c r="A24" s="181"/>
      <c r="B24" s="460"/>
      <c r="C24" s="461"/>
      <c r="D24" s="462"/>
      <c r="E24" s="401" t="s">
        <v>169</v>
      </c>
      <c r="F24" s="402"/>
      <c r="G24" s="402"/>
      <c r="H24" s="402"/>
      <c r="I24" s="402"/>
      <c r="J24" s="402"/>
      <c r="K24" s="403"/>
      <c r="L24" s="404">
        <v>1</v>
      </c>
      <c r="M24" s="405"/>
      <c r="N24" s="405"/>
      <c r="O24" s="405"/>
      <c r="P24" s="406"/>
      <c r="Q24" s="404">
        <v>8500</v>
      </c>
      <c r="R24" s="405"/>
      <c r="S24" s="405"/>
      <c r="T24" s="405"/>
      <c r="U24" s="405"/>
      <c r="V24" s="406"/>
      <c r="W24" s="470"/>
      <c r="X24" s="461"/>
      <c r="Y24" s="462"/>
      <c r="Z24" s="401" t="s">
        <v>170</v>
      </c>
      <c r="AA24" s="402"/>
      <c r="AB24" s="402"/>
      <c r="AC24" s="402"/>
      <c r="AD24" s="402"/>
      <c r="AE24" s="402"/>
      <c r="AF24" s="402"/>
      <c r="AG24" s="403"/>
      <c r="AH24" s="404">
        <v>165</v>
      </c>
      <c r="AI24" s="405"/>
      <c r="AJ24" s="405"/>
      <c r="AK24" s="405"/>
      <c r="AL24" s="406"/>
      <c r="AM24" s="404">
        <v>497475</v>
      </c>
      <c r="AN24" s="405"/>
      <c r="AO24" s="405"/>
      <c r="AP24" s="405"/>
      <c r="AQ24" s="405"/>
      <c r="AR24" s="406"/>
      <c r="AS24" s="404">
        <v>3015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7588352</v>
      </c>
      <c r="BO24" s="429"/>
      <c r="BP24" s="429"/>
      <c r="BQ24" s="429"/>
      <c r="BR24" s="429"/>
      <c r="BS24" s="429"/>
      <c r="BT24" s="429"/>
      <c r="BU24" s="430"/>
      <c r="BV24" s="428">
        <v>7830914</v>
      </c>
      <c r="BW24" s="429"/>
      <c r="BX24" s="429"/>
      <c r="BY24" s="429"/>
      <c r="BZ24" s="429"/>
      <c r="CA24" s="429"/>
      <c r="CB24" s="429"/>
      <c r="CC24" s="430"/>
      <c r="CD24" s="195"/>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0"/>
      <c r="DK24" s="180"/>
      <c r="DL24" s="180"/>
      <c r="DM24" s="180"/>
      <c r="DN24" s="180"/>
      <c r="DO24" s="180"/>
    </row>
    <row r="25" spans="1:119" s="180" customFormat="1" ht="18.75" customHeight="1" x14ac:dyDescent="0.15">
      <c r="A25" s="181"/>
      <c r="B25" s="460"/>
      <c r="C25" s="461"/>
      <c r="D25" s="462"/>
      <c r="E25" s="401" t="s">
        <v>172</v>
      </c>
      <c r="F25" s="402"/>
      <c r="G25" s="402"/>
      <c r="H25" s="402"/>
      <c r="I25" s="402"/>
      <c r="J25" s="402"/>
      <c r="K25" s="403"/>
      <c r="L25" s="404">
        <v>1</v>
      </c>
      <c r="M25" s="405"/>
      <c r="N25" s="405"/>
      <c r="O25" s="405"/>
      <c r="P25" s="406"/>
      <c r="Q25" s="404">
        <v>7000</v>
      </c>
      <c r="R25" s="405"/>
      <c r="S25" s="405"/>
      <c r="T25" s="405"/>
      <c r="U25" s="405"/>
      <c r="V25" s="406"/>
      <c r="W25" s="470"/>
      <c r="X25" s="461"/>
      <c r="Y25" s="462"/>
      <c r="Z25" s="401" t="s">
        <v>173</v>
      </c>
      <c r="AA25" s="402"/>
      <c r="AB25" s="402"/>
      <c r="AC25" s="402"/>
      <c r="AD25" s="402"/>
      <c r="AE25" s="402"/>
      <c r="AF25" s="402"/>
      <c r="AG25" s="403"/>
      <c r="AH25" s="404" t="s">
        <v>136</v>
      </c>
      <c r="AI25" s="405"/>
      <c r="AJ25" s="405"/>
      <c r="AK25" s="405"/>
      <c r="AL25" s="406"/>
      <c r="AM25" s="404" t="s">
        <v>136</v>
      </c>
      <c r="AN25" s="405"/>
      <c r="AO25" s="405"/>
      <c r="AP25" s="405"/>
      <c r="AQ25" s="405"/>
      <c r="AR25" s="406"/>
      <c r="AS25" s="404" t="s">
        <v>126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731221</v>
      </c>
      <c r="BO25" s="424"/>
      <c r="BP25" s="424"/>
      <c r="BQ25" s="424"/>
      <c r="BR25" s="424"/>
      <c r="BS25" s="424"/>
      <c r="BT25" s="424"/>
      <c r="BU25" s="425"/>
      <c r="BV25" s="423">
        <v>721199</v>
      </c>
      <c r="BW25" s="424"/>
      <c r="BX25" s="424"/>
      <c r="BY25" s="424"/>
      <c r="BZ25" s="424"/>
      <c r="CA25" s="424"/>
      <c r="CB25" s="424"/>
      <c r="CC25" s="425"/>
      <c r="CD25" s="195"/>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0" customFormat="1" ht="18.75" customHeight="1" x14ac:dyDescent="0.15">
      <c r="A26" s="181"/>
      <c r="B26" s="460"/>
      <c r="C26" s="461"/>
      <c r="D26" s="462"/>
      <c r="E26" s="401" t="s">
        <v>175</v>
      </c>
      <c r="F26" s="402"/>
      <c r="G26" s="402"/>
      <c r="H26" s="402"/>
      <c r="I26" s="402"/>
      <c r="J26" s="402"/>
      <c r="K26" s="403"/>
      <c r="L26" s="404">
        <v>1</v>
      </c>
      <c r="M26" s="405"/>
      <c r="N26" s="405"/>
      <c r="O26" s="405"/>
      <c r="P26" s="406"/>
      <c r="Q26" s="404">
        <v>6100</v>
      </c>
      <c r="R26" s="405"/>
      <c r="S26" s="405"/>
      <c r="T26" s="405"/>
      <c r="U26" s="405"/>
      <c r="V26" s="406"/>
      <c r="W26" s="470"/>
      <c r="X26" s="461"/>
      <c r="Y26" s="462"/>
      <c r="Z26" s="401" t="s">
        <v>176</v>
      </c>
      <c r="AA26" s="483"/>
      <c r="AB26" s="483"/>
      <c r="AC26" s="483"/>
      <c r="AD26" s="483"/>
      <c r="AE26" s="483"/>
      <c r="AF26" s="483"/>
      <c r="AG26" s="484"/>
      <c r="AH26" s="404" t="s">
        <v>136</v>
      </c>
      <c r="AI26" s="405"/>
      <c r="AJ26" s="405"/>
      <c r="AK26" s="405"/>
      <c r="AL26" s="406"/>
      <c r="AM26" s="404" t="s">
        <v>136</v>
      </c>
      <c r="AN26" s="405"/>
      <c r="AO26" s="405"/>
      <c r="AP26" s="405"/>
      <c r="AQ26" s="405"/>
      <c r="AR26" s="406"/>
      <c r="AS26" s="404" t="s">
        <v>177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136</v>
      </c>
      <c r="BW26" s="429"/>
      <c r="BX26" s="429"/>
      <c r="BY26" s="429"/>
      <c r="BZ26" s="429"/>
      <c r="CA26" s="429"/>
      <c r="CB26" s="429"/>
      <c r="CC26" s="430"/>
      <c r="CD26" s="195"/>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1"/>
      <c r="B27" s="460"/>
      <c r="C27" s="461"/>
      <c r="D27" s="462"/>
      <c r="E27" s="401" t="s">
        <v>179</v>
      </c>
      <c r="F27" s="402"/>
      <c r="G27" s="402"/>
      <c r="H27" s="402"/>
      <c r="I27" s="402"/>
      <c r="J27" s="402"/>
      <c r="K27" s="403"/>
      <c r="L27" s="404">
        <v>1</v>
      </c>
      <c r="M27" s="405"/>
      <c r="N27" s="405"/>
      <c r="O27" s="405"/>
      <c r="P27" s="406"/>
      <c r="Q27" s="404">
        <v>3100</v>
      </c>
      <c r="R27" s="405"/>
      <c r="S27" s="405"/>
      <c r="T27" s="405"/>
      <c r="U27" s="405"/>
      <c r="V27" s="406"/>
      <c r="W27" s="470"/>
      <c r="X27" s="461"/>
      <c r="Y27" s="462"/>
      <c r="Z27" s="401" t="s">
        <v>180</v>
      </c>
      <c r="AA27" s="402"/>
      <c r="AB27" s="402"/>
      <c r="AC27" s="402"/>
      <c r="AD27" s="402"/>
      <c r="AE27" s="402"/>
      <c r="AF27" s="402"/>
      <c r="AG27" s="403"/>
      <c r="AH27" s="404" t="s">
        <v>177</v>
      </c>
      <c r="AI27" s="405"/>
      <c r="AJ27" s="405"/>
      <c r="AK27" s="405"/>
      <c r="AL27" s="406"/>
      <c r="AM27" s="404" t="s">
        <v>136</v>
      </c>
      <c r="AN27" s="405"/>
      <c r="AO27" s="405"/>
      <c r="AP27" s="405"/>
      <c r="AQ27" s="405"/>
      <c r="AR27" s="406"/>
      <c r="AS27" s="404" t="s">
        <v>136</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136</v>
      </c>
      <c r="BO27" s="432"/>
      <c r="BP27" s="432"/>
      <c r="BQ27" s="432"/>
      <c r="BR27" s="432"/>
      <c r="BS27" s="432"/>
      <c r="BT27" s="432"/>
      <c r="BU27" s="433"/>
      <c r="BV27" s="431" t="s">
        <v>136</v>
      </c>
      <c r="BW27" s="432"/>
      <c r="BX27" s="432"/>
      <c r="BY27" s="432"/>
      <c r="BZ27" s="432"/>
      <c r="CA27" s="432"/>
      <c r="CB27" s="432"/>
      <c r="CC27" s="433"/>
      <c r="CD27" s="197"/>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0"/>
      <c r="DK27" s="180"/>
      <c r="DL27" s="180"/>
      <c r="DM27" s="180"/>
      <c r="DN27" s="180"/>
      <c r="DO27" s="180"/>
    </row>
    <row r="28" spans="1:119" ht="18.75" customHeight="1" x14ac:dyDescent="0.15">
      <c r="A28" s="181"/>
      <c r="B28" s="460"/>
      <c r="C28" s="461"/>
      <c r="D28" s="462"/>
      <c r="E28" s="401" t="s">
        <v>182</v>
      </c>
      <c r="F28" s="402"/>
      <c r="G28" s="402"/>
      <c r="H28" s="402"/>
      <c r="I28" s="402"/>
      <c r="J28" s="402"/>
      <c r="K28" s="403"/>
      <c r="L28" s="404">
        <v>1</v>
      </c>
      <c r="M28" s="405"/>
      <c r="N28" s="405"/>
      <c r="O28" s="405"/>
      <c r="P28" s="406"/>
      <c r="Q28" s="404">
        <v>2600</v>
      </c>
      <c r="R28" s="405"/>
      <c r="S28" s="405"/>
      <c r="T28" s="405"/>
      <c r="U28" s="405"/>
      <c r="V28" s="406"/>
      <c r="W28" s="470"/>
      <c r="X28" s="461"/>
      <c r="Y28" s="462"/>
      <c r="Z28" s="401" t="s">
        <v>183</v>
      </c>
      <c r="AA28" s="402"/>
      <c r="AB28" s="402"/>
      <c r="AC28" s="402"/>
      <c r="AD28" s="402"/>
      <c r="AE28" s="402"/>
      <c r="AF28" s="402"/>
      <c r="AG28" s="403"/>
      <c r="AH28" s="404" t="s">
        <v>126</v>
      </c>
      <c r="AI28" s="405"/>
      <c r="AJ28" s="405"/>
      <c r="AK28" s="405"/>
      <c r="AL28" s="406"/>
      <c r="AM28" s="404" t="s">
        <v>136</v>
      </c>
      <c r="AN28" s="405"/>
      <c r="AO28" s="405"/>
      <c r="AP28" s="405"/>
      <c r="AQ28" s="405"/>
      <c r="AR28" s="406"/>
      <c r="AS28" s="404" t="s">
        <v>136</v>
      </c>
      <c r="AT28" s="405"/>
      <c r="AU28" s="405"/>
      <c r="AV28" s="405"/>
      <c r="AW28" s="405"/>
      <c r="AX28" s="407"/>
      <c r="AY28" s="411" t="s">
        <v>184</v>
      </c>
      <c r="AZ28" s="412"/>
      <c r="BA28" s="412"/>
      <c r="BB28" s="413"/>
      <c r="BC28" s="420" t="s">
        <v>47</v>
      </c>
      <c r="BD28" s="421"/>
      <c r="BE28" s="421"/>
      <c r="BF28" s="421"/>
      <c r="BG28" s="421"/>
      <c r="BH28" s="421"/>
      <c r="BI28" s="421"/>
      <c r="BJ28" s="421"/>
      <c r="BK28" s="421"/>
      <c r="BL28" s="421"/>
      <c r="BM28" s="422"/>
      <c r="BN28" s="423">
        <v>826735</v>
      </c>
      <c r="BO28" s="424"/>
      <c r="BP28" s="424"/>
      <c r="BQ28" s="424"/>
      <c r="BR28" s="424"/>
      <c r="BS28" s="424"/>
      <c r="BT28" s="424"/>
      <c r="BU28" s="425"/>
      <c r="BV28" s="423">
        <v>783952</v>
      </c>
      <c r="BW28" s="424"/>
      <c r="BX28" s="424"/>
      <c r="BY28" s="424"/>
      <c r="BZ28" s="424"/>
      <c r="CA28" s="424"/>
      <c r="CB28" s="424"/>
      <c r="CC28" s="425"/>
      <c r="CD28" s="195"/>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0"/>
      <c r="DK28" s="180"/>
      <c r="DL28" s="180"/>
      <c r="DM28" s="180"/>
      <c r="DN28" s="180"/>
      <c r="DO28" s="180"/>
    </row>
    <row r="29" spans="1:119" ht="18.75" customHeight="1" x14ac:dyDescent="0.15">
      <c r="A29" s="181"/>
      <c r="B29" s="460"/>
      <c r="C29" s="461"/>
      <c r="D29" s="462"/>
      <c r="E29" s="401" t="s">
        <v>185</v>
      </c>
      <c r="F29" s="402"/>
      <c r="G29" s="402"/>
      <c r="H29" s="402"/>
      <c r="I29" s="402"/>
      <c r="J29" s="402"/>
      <c r="K29" s="403"/>
      <c r="L29" s="404">
        <v>13</v>
      </c>
      <c r="M29" s="405"/>
      <c r="N29" s="405"/>
      <c r="O29" s="405"/>
      <c r="P29" s="406"/>
      <c r="Q29" s="404">
        <v>2400</v>
      </c>
      <c r="R29" s="405"/>
      <c r="S29" s="405"/>
      <c r="T29" s="405"/>
      <c r="U29" s="405"/>
      <c r="V29" s="406"/>
      <c r="W29" s="471"/>
      <c r="X29" s="472"/>
      <c r="Y29" s="473"/>
      <c r="Z29" s="401" t="s">
        <v>186</v>
      </c>
      <c r="AA29" s="402"/>
      <c r="AB29" s="402"/>
      <c r="AC29" s="402"/>
      <c r="AD29" s="402"/>
      <c r="AE29" s="402"/>
      <c r="AF29" s="402"/>
      <c r="AG29" s="403"/>
      <c r="AH29" s="404">
        <v>165</v>
      </c>
      <c r="AI29" s="405"/>
      <c r="AJ29" s="405"/>
      <c r="AK29" s="405"/>
      <c r="AL29" s="406"/>
      <c r="AM29" s="404">
        <v>497475</v>
      </c>
      <c r="AN29" s="405"/>
      <c r="AO29" s="405"/>
      <c r="AP29" s="405"/>
      <c r="AQ29" s="405"/>
      <c r="AR29" s="406"/>
      <c r="AS29" s="404">
        <v>3015</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1217105</v>
      </c>
      <c r="BO29" s="429"/>
      <c r="BP29" s="429"/>
      <c r="BQ29" s="429"/>
      <c r="BR29" s="429"/>
      <c r="BS29" s="429"/>
      <c r="BT29" s="429"/>
      <c r="BU29" s="430"/>
      <c r="BV29" s="428">
        <v>1212702</v>
      </c>
      <c r="BW29" s="429"/>
      <c r="BX29" s="429"/>
      <c r="BY29" s="429"/>
      <c r="BZ29" s="429"/>
      <c r="CA29" s="429"/>
      <c r="CB29" s="429"/>
      <c r="CC29" s="430"/>
      <c r="CD29" s="197"/>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0"/>
      <c r="DK29" s="180"/>
      <c r="DL29" s="180"/>
      <c r="DM29" s="180"/>
      <c r="DN29" s="180"/>
      <c r="DO29" s="180"/>
    </row>
    <row r="30" spans="1:119" ht="18.75" customHeight="1" thickBot="1" x14ac:dyDescent="0.2">
      <c r="A30" s="181"/>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96.8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1931849</v>
      </c>
      <c r="BO30" s="432"/>
      <c r="BP30" s="432"/>
      <c r="BQ30" s="432"/>
      <c r="BR30" s="432"/>
      <c r="BS30" s="432"/>
      <c r="BT30" s="432"/>
      <c r="BU30" s="433"/>
      <c r="BV30" s="431">
        <v>1040565</v>
      </c>
      <c r="BW30" s="432"/>
      <c r="BX30" s="432"/>
      <c r="BY30" s="432"/>
      <c r="BZ30" s="432"/>
      <c r="CA30" s="432"/>
      <c r="CB30" s="432"/>
      <c r="CC30" s="433"/>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189</v>
      </c>
      <c r="D32" s="208"/>
      <c r="E32" s="208"/>
      <c r="F32" s="205"/>
      <c r="G32" s="205"/>
      <c r="H32" s="205"/>
      <c r="I32" s="205"/>
      <c r="J32" s="205"/>
      <c r="K32" s="205"/>
      <c r="L32" s="205"/>
      <c r="M32" s="205"/>
      <c r="N32" s="205"/>
      <c r="O32" s="205"/>
      <c r="P32" s="205"/>
      <c r="Q32" s="205"/>
      <c r="R32" s="205"/>
      <c r="S32" s="205"/>
      <c r="T32" s="205"/>
      <c r="U32" s="205" t="s">
        <v>190</v>
      </c>
      <c r="V32" s="205"/>
      <c r="W32" s="205"/>
      <c r="X32" s="205"/>
      <c r="Y32" s="205"/>
      <c r="Z32" s="205"/>
      <c r="AA32" s="205"/>
      <c r="AB32" s="205"/>
      <c r="AC32" s="205"/>
      <c r="AD32" s="205"/>
      <c r="AE32" s="205"/>
      <c r="AF32" s="205"/>
      <c r="AG32" s="205"/>
      <c r="AH32" s="205"/>
      <c r="AI32" s="205"/>
      <c r="AJ32" s="205"/>
      <c r="AK32" s="205"/>
      <c r="AL32" s="205"/>
      <c r="AM32" s="209" t="s">
        <v>191</v>
      </c>
      <c r="AN32" s="205"/>
      <c r="AO32" s="205"/>
      <c r="AP32" s="205"/>
      <c r="AQ32" s="205"/>
      <c r="AR32" s="205"/>
      <c r="AS32" s="209"/>
      <c r="AT32" s="209"/>
      <c r="AU32" s="209"/>
      <c r="AV32" s="209"/>
      <c r="AW32" s="209"/>
      <c r="AX32" s="209"/>
      <c r="AY32" s="209"/>
      <c r="AZ32" s="209"/>
      <c r="BA32" s="209"/>
      <c r="BB32" s="205"/>
      <c r="BC32" s="209"/>
      <c r="BD32" s="205"/>
      <c r="BE32" s="209" t="s">
        <v>192</v>
      </c>
      <c r="BF32" s="205"/>
      <c r="BG32" s="205"/>
      <c r="BH32" s="205"/>
      <c r="BI32" s="205"/>
      <c r="BJ32" s="209"/>
      <c r="BK32" s="209"/>
      <c r="BL32" s="209"/>
      <c r="BM32" s="209"/>
      <c r="BN32" s="209"/>
      <c r="BO32" s="209"/>
      <c r="BP32" s="209"/>
      <c r="BQ32" s="209"/>
      <c r="BR32" s="205"/>
      <c r="BS32" s="205"/>
      <c r="BT32" s="205"/>
      <c r="BU32" s="205"/>
      <c r="BV32" s="205"/>
      <c r="BW32" s="205" t="s">
        <v>193</v>
      </c>
      <c r="BX32" s="205"/>
      <c r="BY32" s="205"/>
      <c r="BZ32" s="205"/>
      <c r="CA32" s="205"/>
      <c r="CB32" s="209"/>
      <c r="CC32" s="209"/>
      <c r="CD32" s="209"/>
      <c r="CE32" s="209"/>
      <c r="CF32" s="209"/>
      <c r="CG32" s="209"/>
      <c r="CH32" s="209"/>
      <c r="CI32" s="209"/>
      <c r="CJ32" s="209"/>
      <c r="CK32" s="209"/>
      <c r="CL32" s="209"/>
      <c r="CM32" s="209"/>
      <c r="CN32" s="209"/>
      <c r="CO32" s="209" t="s">
        <v>194</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391" t="s">
        <v>195</v>
      </c>
      <c r="D33" s="391"/>
      <c r="E33" s="390" t="s">
        <v>196</v>
      </c>
      <c r="F33" s="390"/>
      <c r="G33" s="390"/>
      <c r="H33" s="390"/>
      <c r="I33" s="390"/>
      <c r="J33" s="390"/>
      <c r="K33" s="390"/>
      <c r="L33" s="390"/>
      <c r="M33" s="390"/>
      <c r="N33" s="390"/>
      <c r="O33" s="390"/>
      <c r="P33" s="390"/>
      <c r="Q33" s="390"/>
      <c r="R33" s="390"/>
      <c r="S33" s="390"/>
      <c r="T33" s="210"/>
      <c r="U33" s="391" t="s">
        <v>197</v>
      </c>
      <c r="V33" s="391"/>
      <c r="W33" s="390" t="s">
        <v>196</v>
      </c>
      <c r="X33" s="390"/>
      <c r="Y33" s="390"/>
      <c r="Z33" s="390"/>
      <c r="AA33" s="390"/>
      <c r="AB33" s="390"/>
      <c r="AC33" s="390"/>
      <c r="AD33" s="390"/>
      <c r="AE33" s="390"/>
      <c r="AF33" s="390"/>
      <c r="AG33" s="390"/>
      <c r="AH33" s="390"/>
      <c r="AI33" s="390"/>
      <c r="AJ33" s="390"/>
      <c r="AK33" s="390"/>
      <c r="AL33" s="210"/>
      <c r="AM33" s="391" t="s">
        <v>198</v>
      </c>
      <c r="AN33" s="391"/>
      <c r="AO33" s="390" t="s">
        <v>196</v>
      </c>
      <c r="AP33" s="390"/>
      <c r="AQ33" s="390"/>
      <c r="AR33" s="390"/>
      <c r="AS33" s="390"/>
      <c r="AT33" s="390"/>
      <c r="AU33" s="390"/>
      <c r="AV33" s="390"/>
      <c r="AW33" s="390"/>
      <c r="AX33" s="390"/>
      <c r="AY33" s="390"/>
      <c r="AZ33" s="390"/>
      <c r="BA33" s="390"/>
      <c r="BB33" s="390"/>
      <c r="BC33" s="390"/>
      <c r="BD33" s="211"/>
      <c r="BE33" s="390" t="s">
        <v>199</v>
      </c>
      <c r="BF33" s="390"/>
      <c r="BG33" s="390" t="s">
        <v>200</v>
      </c>
      <c r="BH33" s="390"/>
      <c r="BI33" s="390"/>
      <c r="BJ33" s="390"/>
      <c r="BK33" s="390"/>
      <c r="BL33" s="390"/>
      <c r="BM33" s="390"/>
      <c r="BN33" s="390"/>
      <c r="BO33" s="390"/>
      <c r="BP33" s="390"/>
      <c r="BQ33" s="390"/>
      <c r="BR33" s="390"/>
      <c r="BS33" s="390"/>
      <c r="BT33" s="390"/>
      <c r="BU33" s="390"/>
      <c r="BV33" s="211"/>
      <c r="BW33" s="391" t="s">
        <v>199</v>
      </c>
      <c r="BX33" s="391"/>
      <c r="BY33" s="390" t="s">
        <v>201</v>
      </c>
      <c r="BZ33" s="390"/>
      <c r="CA33" s="390"/>
      <c r="CB33" s="390"/>
      <c r="CC33" s="390"/>
      <c r="CD33" s="390"/>
      <c r="CE33" s="390"/>
      <c r="CF33" s="390"/>
      <c r="CG33" s="390"/>
      <c r="CH33" s="390"/>
      <c r="CI33" s="390"/>
      <c r="CJ33" s="390"/>
      <c r="CK33" s="390"/>
      <c r="CL33" s="390"/>
      <c r="CM33" s="390"/>
      <c r="CN33" s="210"/>
      <c r="CO33" s="391" t="s">
        <v>198</v>
      </c>
      <c r="CP33" s="391"/>
      <c r="CQ33" s="390" t="s">
        <v>202</v>
      </c>
      <c r="CR33" s="390"/>
      <c r="CS33" s="390"/>
      <c r="CT33" s="390"/>
      <c r="CU33" s="390"/>
      <c r="CV33" s="390"/>
      <c r="CW33" s="390"/>
      <c r="CX33" s="390"/>
      <c r="CY33" s="390"/>
      <c r="CZ33" s="390"/>
      <c r="DA33" s="390"/>
      <c r="DB33" s="390"/>
      <c r="DC33" s="390"/>
      <c r="DD33" s="390"/>
      <c r="DE33" s="390"/>
      <c r="DF33" s="210"/>
      <c r="DG33" s="389" t="s">
        <v>203</v>
      </c>
      <c r="DH33" s="389"/>
      <c r="DI33" s="212"/>
      <c r="DJ33" s="180"/>
      <c r="DK33" s="180"/>
      <c r="DL33" s="180"/>
      <c r="DM33" s="180"/>
      <c r="DN33" s="180"/>
      <c r="DO33" s="180"/>
    </row>
    <row r="34" spans="1:119" ht="32.25" customHeight="1" x14ac:dyDescent="0.15">
      <c r="A34" s="181"/>
      <c r="B34" s="207"/>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08"/>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08"/>
      <c r="AM34" s="387">
        <f>IF(AO34="","",MAX(C34:D43,U34:V43)+1)</f>
        <v>6</v>
      </c>
      <c r="AN34" s="387"/>
      <c r="AO34" s="386" t="str">
        <f>IF('各会計、関係団体の財政状況及び健全化判断比率'!B32="","",'各会計、関係団体の財政状況及び健全化判断比率'!B32)</f>
        <v>当別町水道事業会計</v>
      </c>
      <c r="AP34" s="386"/>
      <c r="AQ34" s="386"/>
      <c r="AR34" s="386"/>
      <c r="AS34" s="386"/>
      <c r="AT34" s="386"/>
      <c r="AU34" s="386"/>
      <c r="AV34" s="386"/>
      <c r="AW34" s="386"/>
      <c r="AX34" s="386"/>
      <c r="AY34" s="386"/>
      <c r="AZ34" s="386"/>
      <c r="BA34" s="386"/>
      <c r="BB34" s="386"/>
      <c r="BC34" s="386"/>
      <c r="BD34" s="208"/>
      <c r="BE34" s="387">
        <f>IF(BG34="","",MAX(C34:D43,U34:V43,AM34:AN43)+1)</f>
        <v>7</v>
      </c>
      <c r="BF34" s="387"/>
      <c r="BG34" s="386" t="str">
        <f>IF('各会計、関係団体の財政状況及び健全化判断比率'!B33="","",'各会計、関係団体の財政状況及び健全化判断比率'!B33)</f>
        <v>当別町下水道事業特別会計</v>
      </c>
      <c r="BH34" s="386"/>
      <c r="BI34" s="386"/>
      <c r="BJ34" s="386"/>
      <c r="BK34" s="386"/>
      <c r="BL34" s="386"/>
      <c r="BM34" s="386"/>
      <c r="BN34" s="386"/>
      <c r="BO34" s="386"/>
      <c r="BP34" s="386"/>
      <c r="BQ34" s="386"/>
      <c r="BR34" s="386"/>
      <c r="BS34" s="386"/>
      <c r="BT34" s="386"/>
      <c r="BU34" s="386"/>
      <c r="BV34" s="208"/>
      <c r="BW34" s="387">
        <f>IF(BY34="","",MAX(C34:D43,U34:V43,AM34:AN43,BE34:BF43)+1)</f>
        <v>8</v>
      </c>
      <c r="BX34" s="387"/>
      <c r="BY34" s="386" t="str">
        <f>IF('各会計、関係団体の財政状況及び健全化判断比率'!B68="","",'各会計、関係団体の財政状況及び健全化判断比率'!B68)</f>
        <v>石狩教育研修センター</v>
      </c>
      <c r="BZ34" s="386"/>
      <c r="CA34" s="386"/>
      <c r="CB34" s="386"/>
      <c r="CC34" s="386"/>
      <c r="CD34" s="386"/>
      <c r="CE34" s="386"/>
      <c r="CF34" s="386"/>
      <c r="CG34" s="386"/>
      <c r="CH34" s="386"/>
      <c r="CI34" s="386"/>
      <c r="CJ34" s="386"/>
      <c r="CK34" s="386"/>
      <c r="CL34" s="386"/>
      <c r="CM34" s="386"/>
      <c r="CN34" s="208"/>
      <c r="CO34" s="387">
        <f>IF(CQ34="","",MAX(C34:D43,U34:V43,AM34:AN43,BE34:BF43,BW34:BX43)+1)</f>
        <v>11</v>
      </c>
      <c r="CP34" s="387"/>
      <c r="CQ34" s="386" t="str">
        <f>IF('各会計、関係団体の財政状況及び健全化判断比率'!BS7="","",'各会計、関係団体の財政状況及び健全化判断比率'!BS7)</f>
        <v>株式会社　tobe</v>
      </c>
      <c r="CR34" s="386"/>
      <c r="CS34" s="386"/>
      <c r="CT34" s="386"/>
      <c r="CU34" s="386"/>
      <c r="CV34" s="386"/>
      <c r="CW34" s="386"/>
      <c r="CX34" s="386"/>
      <c r="CY34" s="386"/>
      <c r="CZ34" s="386"/>
      <c r="DA34" s="386"/>
      <c r="DB34" s="386"/>
      <c r="DC34" s="386"/>
      <c r="DD34" s="386"/>
      <c r="DE34" s="386"/>
      <c r="DF34" s="205"/>
      <c r="DG34" s="388" t="str">
        <f>IF('各会計、関係団体の財政状況及び健全化判断比率'!BR7="","",'各会計、関係団体の財政状況及び健全化判断比率'!BR7)</f>
        <v/>
      </c>
      <c r="DH34" s="388"/>
      <c r="DI34" s="212"/>
      <c r="DJ34" s="180"/>
      <c r="DK34" s="180"/>
      <c r="DL34" s="180"/>
      <c r="DM34" s="180"/>
      <c r="DN34" s="180"/>
      <c r="DO34" s="180"/>
    </row>
    <row r="35" spans="1:119" ht="32.25" customHeight="1" x14ac:dyDescent="0.15">
      <c r="A35" s="181"/>
      <c r="B35" s="207"/>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08"/>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08"/>
      <c r="AM35" s="387" t="str">
        <f t="shared" ref="AM35:AM43" si="0">IF(AO35="","",AM34+1)</f>
        <v/>
      </c>
      <c r="AN35" s="387"/>
      <c r="AO35" s="386"/>
      <c r="AP35" s="386"/>
      <c r="AQ35" s="386"/>
      <c r="AR35" s="386"/>
      <c r="AS35" s="386"/>
      <c r="AT35" s="386"/>
      <c r="AU35" s="386"/>
      <c r="AV35" s="386"/>
      <c r="AW35" s="386"/>
      <c r="AX35" s="386"/>
      <c r="AY35" s="386"/>
      <c r="AZ35" s="386"/>
      <c r="BA35" s="386"/>
      <c r="BB35" s="386"/>
      <c r="BC35" s="386"/>
      <c r="BD35" s="208"/>
      <c r="BE35" s="387" t="str">
        <f t="shared" ref="BE35:BE43" si="1">IF(BG35="","",BE34+1)</f>
        <v/>
      </c>
      <c r="BF35" s="387"/>
      <c r="BG35" s="386"/>
      <c r="BH35" s="386"/>
      <c r="BI35" s="386"/>
      <c r="BJ35" s="386"/>
      <c r="BK35" s="386"/>
      <c r="BL35" s="386"/>
      <c r="BM35" s="386"/>
      <c r="BN35" s="386"/>
      <c r="BO35" s="386"/>
      <c r="BP35" s="386"/>
      <c r="BQ35" s="386"/>
      <c r="BR35" s="386"/>
      <c r="BS35" s="386"/>
      <c r="BT35" s="386"/>
      <c r="BU35" s="386"/>
      <c r="BV35" s="208"/>
      <c r="BW35" s="387">
        <f t="shared" ref="BW35:BW43" si="2">IF(BY35="","",BW34+1)</f>
        <v>9</v>
      </c>
      <c r="BX35" s="387"/>
      <c r="BY35" s="386" t="str">
        <f>IF('各会計、関係団体の財政状況及び健全化判断比率'!B69="","",'各会計、関係団体の財政状況及び健全化判断比率'!B69)</f>
        <v>石狩北部地区消防事務組合</v>
      </c>
      <c r="BZ35" s="386"/>
      <c r="CA35" s="386"/>
      <c r="CB35" s="386"/>
      <c r="CC35" s="386"/>
      <c r="CD35" s="386"/>
      <c r="CE35" s="386"/>
      <c r="CF35" s="386"/>
      <c r="CG35" s="386"/>
      <c r="CH35" s="386"/>
      <c r="CI35" s="386"/>
      <c r="CJ35" s="386"/>
      <c r="CK35" s="386"/>
      <c r="CL35" s="386"/>
      <c r="CM35" s="386"/>
      <c r="CN35" s="208"/>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05"/>
      <c r="DG35" s="388" t="str">
        <f>IF('各会計、関係団体の財政状況及び健全化判断比率'!BR8="","",'各会計、関係団体の財政状況及び健全化判断比率'!BR8)</f>
        <v/>
      </c>
      <c r="DH35" s="388"/>
      <c r="DI35" s="212"/>
      <c r="DJ35" s="180"/>
      <c r="DK35" s="180"/>
      <c r="DL35" s="180"/>
      <c r="DM35" s="180"/>
      <c r="DN35" s="180"/>
      <c r="DO35" s="180"/>
    </row>
    <row r="36" spans="1:119" ht="32.25" customHeight="1" x14ac:dyDescent="0.15">
      <c r="A36" s="181"/>
      <c r="B36" s="207"/>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08"/>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08"/>
      <c r="AM36" s="387" t="str">
        <f t="shared" si="0"/>
        <v/>
      </c>
      <c r="AN36" s="387"/>
      <c r="AO36" s="386"/>
      <c r="AP36" s="386"/>
      <c r="AQ36" s="386"/>
      <c r="AR36" s="386"/>
      <c r="AS36" s="386"/>
      <c r="AT36" s="386"/>
      <c r="AU36" s="386"/>
      <c r="AV36" s="386"/>
      <c r="AW36" s="386"/>
      <c r="AX36" s="386"/>
      <c r="AY36" s="386"/>
      <c r="AZ36" s="386"/>
      <c r="BA36" s="386"/>
      <c r="BB36" s="386"/>
      <c r="BC36" s="386"/>
      <c r="BD36" s="208"/>
      <c r="BE36" s="387" t="str">
        <f t="shared" si="1"/>
        <v/>
      </c>
      <c r="BF36" s="387"/>
      <c r="BG36" s="386"/>
      <c r="BH36" s="386"/>
      <c r="BI36" s="386"/>
      <c r="BJ36" s="386"/>
      <c r="BK36" s="386"/>
      <c r="BL36" s="386"/>
      <c r="BM36" s="386"/>
      <c r="BN36" s="386"/>
      <c r="BO36" s="386"/>
      <c r="BP36" s="386"/>
      <c r="BQ36" s="386"/>
      <c r="BR36" s="386"/>
      <c r="BS36" s="386"/>
      <c r="BT36" s="386"/>
      <c r="BU36" s="386"/>
      <c r="BV36" s="208"/>
      <c r="BW36" s="387">
        <f t="shared" si="2"/>
        <v>10</v>
      </c>
      <c r="BX36" s="387"/>
      <c r="BY36" s="386" t="str">
        <f>IF('各会計、関係団体の財政状況及び健全化判断比率'!B70="","",'各会計、関係団体の財政状況及び健全化判断比率'!B70)</f>
        <v>石狩西部広域水道企業団</v>
      </c>
      <c r="BZ36" s="386"/>
      <c r="CA36" s="386"/>
      <c r="CB36" s="386"/>
      <c r="CC36" s="386"/>
      <c r="CD36" s="386"/>
      <c r="CE36" s="386"/>
      <c r="CF36" s="386"/>
      <c r="CG36" s="386"/>
      <c r="CH36" s="386"/>
      <c r="CI36" s="386"/>
      <c r="CJ36" s="386"/>
      <c r="CK36" s="386"/>
      <c r="CL36" s="386"/>
      <c r="CM36" s="386"/>
      <c r="CN36" s="208"/>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5"/>
      <c r="DG36" s="388" t="str">
        <f>IF('各会計、関係団体の財政状況及び健全化判断比率'!BR9="","",'各会計、関係団体の財政状況及び健全化判断比率'!BR9)</f>
        <v/>
      </c>
      <c r="DH36" s="388"/>
      <c r="DI36" s="212"/>
      <c r="DJ36" s="180"/>
      <c r="DK36" s="180"/>
      <c r="DL36" s="180"/>
      <c r="DM36" s="180"/>
      <c r="DN36" s="180"/>
      <c r="DO36" s="180"/>
    </row>
    <row r="37" spans="1:119" ht="32.25" customHeight="1" x14ac:dyDescent="0.15">
      <c r="A37" s="181"/>
      <c r="B37" s="207"/>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08"/>
      <c r="U37" s="387">
        <f t="shared" si="4"/>
        <v>5</v>
      </c>
      <c r="V37" s="387"/>
      <c r="W37" s="386" t="str">
        <f>IF('各会計、関係団体の財政状況及び健全化判断比率'!B31="","",'各会計、関係団体の財政状況及び健全化判断比率'!B31)</f>
        <v>介護サービス事業特別会計</v>
      </c>
      <c r="X37" s="386"/>
      <c r="Y37" s="386"/>
      <c r="Z37" s="386"/>
      <c r="AA37" s="386"/>
      <c r="AB37" s="386"/>
      <c r="AC37" s="386"/>
      <c r="AD37" s="386"/>
      <c r="AE37" s="386"/>
      <c r="AF37" s="386"/>
      <c r="AG37" s="386"/>
      <c r="AH37" s="386"/>
      <c r="AI37" s="386"/>
      <c r="AJ37" s="386"/>
      <c r="AK37" s="386"/>
      <c r="AL37" s="208"/>
      <c r="AM37" s="387" t="str">
        <f t="shared" si="0"/>
        <v/>
      </c>
      <c r="AN37" s="387"/>
      <c r="AO37" s="386"/>
      <c r="AP37" s="386"/>
      <c r="AQ37" s="386"/>
      <c r="AR37" s="386"/>
      <c r="AS37" s="386"/>
      <c r="AT37" s="386"/>
      <c r="AU37" s="386"/>
      <c r="AV37" s="386"/>
      <c r="AW37" s="386"/>
      <c r="AX37" s="386"/>
      <c r="AY37" s="386"/>
      <c r="AZ37" s="386"/>
      <c r="BA37" s="386"/>
      <c r="BB37" s="386"/>
      <c r="BC37" s="386"/>
      <c r="BD37" s="208"/>
      <c r="BE37" s="387" t="str">
        <f t="shared" si="1"/>
        <v/>
      </c>
      <c r="BF37" s="387"/>
      <c r="BG37" s="386"/>
      <c r="BH37" s="386"/>
      <c r="BI37" s="386"/>
      <c r="BJ37" s="386"/>
      <c r="BK37" s="386"/>
      <c r="BL37" s="386"/>
      <c r="BM37" s="386"/>
      <c r="BN37" s="386"/>
      <c r="BO37" s="386"/>
      <c r="BP37" s="386"/>
      <c r="BQ37" s="386"/>
      <c r="BR37" s="386"/>
      <c r="BS37" s="386"/>
      <c r="BT37" s="386"/>
      <c r="BU37" s="386"/>
      <c r="BV37" s="208"/>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08"/>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5"/>
      <c r="DG37" s="388" t="str">
        <f>IF('各会計、関係団体の財政状況及び健全化判断比率'!BR10="","",'各会計、関係団体の財政状況及び健全化判断比率'!BR10)</f>
        <v/>
      </c>
      <c r="DH37" s="388"/>
      <c r="DI37" s="212"/>
      <c r="DJ37" s="180"/>
      <c r="DK37" s="180"/>
      <c r="DL37" s="180"/>
      <c r="DM37" s="180"/>
      <c r="DN37" s="180"/>
      <c r="DO37" s="180"/>
    </row>
    <row r="38" spans="1:119" ht="32.25" customHeight="1" x14ac:dyDescent="0.15">
      <c r="A38" s="181"/>
      <c r="B38" s="207"/>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08"/>
      <c r="U38" s="387" t="str">
        <f t="shared" si="4"/>
        <v/>
      </c>
      <c r="V38" s="387"/>
      <c r="W38" s="386"/>
      <c r="X38" s="386"/>
      <c r="Y38" s="386"/>
      <c r="Z38" s="386"/>
      <c r="AA38" s="386"/>
      <c r="AB38" s="386"/>
      <c r="AC38" s="386"/>
      <c r="AD38" s="386"/>
      <c r="AE38" s="386"/>
      <c r="AF38" s="386"/>
      <c r="AG38" s="386"/>
      <c r="AH38" s="386"/>
      <c r="AI38" s="386"/>
      <c r="AJ38" s="386"/>
      <c r="AK38" s="386"/>
      <c r="AL38" s="208"/>
      <c r="AM38" s="387" t="str">
        <f t="shared" si="0"/>
        <v/>
      </c>
      <c r="AN38" s="387"/>
      <c r="AO38" s="386"/>
      <c r="AP38" s="386"/>
      <c r="AQ38" s="386"/>
      <c r="AR38" s="386"/>
      <c r="AS38" s="386"/>
      <c r="AT38" s="386"/>
      <c r="AU38" s="386"/>
      <c r="AV38" s="386"/>
      <c r="AW38" s="386"/>
      <c r="AX38" s="386"/>
      <c r="AY38" s="386"/>
      <c r="AZ38" s="386"/>
      <c r="BA38" s="386"/>
      <c r="BB38" s="386"/>
      <c r="BC38" s="386"/>
      <c r="BD38" s="208"/>
      <c r="BE38" s="387" t="str">
        <f t="shared" si="1"/>
        <v/>
      </c>
      <c r="BF38" s="387"/>
      <c r="BG38" s="386"/>
      <c r="BH38" s="386"/>
      <c r="BI38" s="386"/>
      <c r="BJ38" s="386"/>
      <c r="BK38" s="386"/>
      <c r="BL38" s="386"/>
      <c r="BM38" s="386"/>
      <c r="BN38" s="386"/>
      <c r="BO38" s="386"/>
      <c r="BP38" s="386"/>
      <c r="BQ38" s="386"/>
      <c r="BR38" s="386"/>
      <c r="BS38" s="386"/>
      <c r="BT38" s="386"/>
      <c r="BU38" s="386"/>
      <c r="BV38" s="208"/>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08"/>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5"/>
      <c r="DG38" s="388" t="str">
        <f>IF('各会計、関係団体の財政状況及び健全化判断比率'!BR11="","",'各会計、関係団体の財政状況及び健全化判断比率'!BR11)</f>
        <v/>
      </c>
      <c r="DH38" s="388"/>
      <c r="DI38" s="212"/>
      <c r="DJ38" s="180"/>
      <c r="DK38" s="180"/>
      <c r="DL38" s="180"/>
      <c r="DM38" s="180"/>
      <c r="DN38" s="180"/>
      <c r="DO38" s="180"/>
    </row>
    <row r="39" spans="1:119" ht="32.25" customHeight="1" x14ac:dyDescent="0.15">
      <c r="A39" s="181"/>
      <c r="B39" s="207"/>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08"/>
      <c r="U39" s="387" t="str">
        <f t="shared" si="4"/>
        <v/>
      </c>
      <c r="V39" s="387"/>
      <c r="W39" s="386"/>
      <c r="X39" s="386"/>
      <c r="Y39" s="386"/>
      <c r="Z39" s="386"/>
      <c r="AA39" s="386"/>
      <c r="AB39" s="386"/>
      <c r="AC39" s="386"/>
      <c r="AD39" s="386"/>
      <c r="AE39" s="386"/>
      <c r="AF39" s="386"/>
      <c r="AG39" s="386"/>
      <c r="AH39" s="386"/>
      <c r="AI39" s="386"/>
      <c r="AJ39" s="386"/>
      <c r="AK39" s="386"/>
      <c r="AL39" s="208"/>
      <c r="AM39" s="387" t="str">
        <f t="shared" si="0"/>
        <v/>
      </c>
      <c r="AN39" s="387"/>
      <c r="AO39" s="386"/>
      <c r="AP39" s="386"/>
      <c r="AQ39" s="386"/>
      <c r="AR39" s="386"/>
      <c r="AS39" s="386"/>
      <c r="AT39" s="386"/>
      <c r="AU39" s="386"/>
      <c r="AV39" s="386"/>
      <c r="AW39" s="386"/>
      <c r="AX39" s="386"/>
      <c r="AY39" s="386"/>
      <c r="AZ39" s="386"/>
      <c r="BA39" s="386"/>
      <c r="BB39" s="386"/>
      <c r="BC39" s="386"/>
      <c r="BD39" s="208"/>
      <c r="BE39" s="387" t="str">
        <f t="shared" si="1"/>
        <v/>
      </c>
      <c r="BF39" s="387"/>
      <c r="BG39" s="386"/>
      <c r="BH39" s="386"/>
      <c r="BI39" s="386"/>
      <c r="BJ39" s="386"/>
      <c r="BK39" s="386"/>
      <c r="BL39" s="386"/>
      <c r="BM39" s="386"/>
      <c r="BN39" s="386"/>
      <c r="BO39" s="386"/>
      <c r="BP39" s="386"/>
      <c r="BQ39" s="386"/>
      <c r="BR39" s="386"/>
      <c r="BS39" s="386"/>
      <c r="BT39" s="386"/>
      <c r="BU39" s="386"/>
      <c r="BV39" s="208"/>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08"/>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5"/>
      <c r="DG39" s="388" t="str">
        <f>IF('各会計、関係団体の財政状況及び健全化判断比率'!BR12="","",'各会計、関係団体の財政状況及び健全化判断比率'!BR12)</f>
        <v/>
      </c>
      <c r="DH39" s="388"/>
      <c r="DI39" s="212"/>
      <c r="DJ39" s="180"/>
      <c r="DK39" s="180"/>
      <c r="DL39" s="180"/>
      <c r="DM39" s="180"/>
      <c r="DN39" s="180"/>
      <c r="DO39" s="180"/>
    </row>
    <row r="40" spans="1:119" ht="32.25" customHeight="1" x14ac:dyDescent="0.15">
      <c r="A40" s="181"/>
      <c r="B40" s="207"/>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08"/>
      <c r="U40" s="387" t="str">
        <f t="shared" si="4"/>
        <v/>
      </c>
      <c r="V40" s="387"/>
      <c r="W40" s="386"/>
      <c r="X40" s="386"/>
      <c r="Y40" s="386"/>
      <c r="Z40" s="386"/>
      <c r="AA40" s="386"/>
      <c r="AB40" s="386"/>
      <c r="AC40" s="386"/>
      <c r="AD40" s="386"/>
      <c r="AE40" s="386"/>
      <c r="AF40" s="386"/>
      <c r="AG40" s="386"/>
      <c r="AH40" s="386"/>
      <c r="AI40" s="386"/>
      <c r="AJ40" s="386"/>
      <c r="AK40" s="386"/>
      <c r="AL40" s="208"/>
      <c r="AM40" s="387" t="str">
        <f t="shared" si="0"/>
        <v/>
      </c>
      <c r="AN40" s="387"/>
      <c r="AO40" s="386"/>
      <c r="AP40" s="386"/>
      <c r="AQ40" s="386"/>
      <c r="AR40" s="386"/>
      <c r="AS40" s="386"/>
      <c r="AT40" s="386"/>
      <c r="AU40" s="386"/>
      <c r="AV40" s="386"/>
      <c r="AW40" s="386"/>
      <c r="AX40" s="386"/>
      <c r="AY40" s="386"/>
      <c r="AZ40" s="386"/>
      <c r="BA40" s="386"/>
      <c r="BB40" s="386"/>
      <c r="BC40" s="386"/>
      <c r="BD40" s="208"/>
      <c r="BE40" s="387" t="str">
        <f t="shared" si="1"/>
        <v/>
      </c>
      <c r="BF40" s="387"/>
      <c r="BG40" s="386"/>
      <c r="BH40" s="386"/>
      <c r="BI40" s="386"/>
      <c r="BJ40" s="386"/>
      <c r="BK40" s="386"/>
      <c r="BL40" s="386"/>
      <c r="BM40" s="386"/>
      <c r="BN40" s="386"/>
      <c r="BO40" s="386"/>
      <c r="BP40" s="386"/>
      <c r="BQ40" s="386"/>
      <c r="BR40" s="386"/>
      <c r="BS40" s="386"/>
      <c r="BT40" s="386"/>
      <c r="BU40" s="386"/>
      <c r="BV40" s="208"/>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08"/>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5"/>
      <c r="DG40" s="388" t="str">
        <f>IF('各会計、関係団体の財政状況及び健全化判断比率'!BR13="","",'各会計、関係団体の財政状況及び健全化判断比率'!BR13)</f>
        <v/>
      </c>
      <c r="DH40" s="388"/>
      <c r="DI40" s="212"/>
      <c r="DJ40" s="180"/>
      <c r="DK40" s="180"/>
      <c r="DL40" s="180"/>
      <c r="DM40" s="180"/>
      <c r="DN40" s="180"/>
      <c r="DO40" s="180"/>
    </row>
    <row r="41" spans="1:119" ht="32.25" customHeight="1" x14ac:dyDescent="0.15">
      <c r="A41" s="181"/>
      <c r="B41" s="207"/>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08"/>
      <c r="U41" s="387" t="str">
        <f t="shared" si="4"/>
        <v/>
      </c>
      <c r="V41" s="387"/>
      <c r="W41" s="386"/>
      <c r="X41" s="386"/>
      <c r="Y41" s="386"/>
      <c r="Z41" s="386"/>
      <c r="AA41" s="386"/>
      <c r="AB41" s="386"/>
      <c r="AC41" s="386"/>
      <c r="AD41" s="386"/>
      <c r="AE41" s="386"/>
      <c r="AF41" s="386"/>
      <c r="AG41" s="386"/>
      <c r="AH41" s="386"/>
      <c r="AI41" s="386"/>
      <c r="AJ41" s="386"/>
      <c r="AK41" s="386"/>
      <c r="AL41" s="208"/>
      <c r="AM41" s="387" t="str">
        <f t="shared" si="0"/>
        <v/>
      </c>
      <c r="AN41" s="387"/>
      <c r="AO41" s="386"/>
      <c r="AP41" s="386"/>
      <c r="AQ41" s="386"/>
      <c r="AR41" s="386"/>
      <c r="AS41" s="386"/>
      <c r="AT41" s="386"/>
      <c r="AU41" s="386"/>
      <c r="AV41" s="386"/>
      <c r="AW41" s="386"/>
      <c r="AX41" s="386"/>
      <c r="AY41" s="386"/>
      <c r="AZ41" s="386"/>
      <c r="BA41" s="386"/>
      <c r="BB41" s="386"/>
      <c r="BC41" s="386"/>
      <c r="BD41" s="208"/>
      <c r="BE41" s="387" t="str">
        <f t="shared" si="1"/>
        <v/>
      </c>
      <c r="BF41" s="387"/>
      <c r="BG41" s="386"/>
      <c r="BH41" s="386"/>
      <c r="BI41" s="386"/>
      <c r="BJ41" s="386"/>
      <c r="BK41" s="386"/>
      <c r="BL41" s="386"/>
      <c r="BM41" s="386"/>
      <c r="BN41" s="386"/>
      <c r="BO41" s="386"/>
      <c r="BP41" s="386"/>
      <c r="BQ41" s="386"/>
      <c r="BR41" s="386"/>
      <c r="BS41" s="386"/>
      <c r="BT41" s="386"/>
      <c r="BU41" s="386"/>
      <c r="BV41" s="208"/>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08"/>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5"/>
      <c r="DG41" s="388" t="str">
        <f>IF('各会計、関係団体の財政状況及び健全化判断比率'!BR14="","",'各会計、関係団体の財政状況及び健全化判断比率'!BR14)</f>
        <v/>
      </c>
      <c r="DH41" s="388"/>
      <c r="DI41" s="212"/>
      <c r="DJ41" s="180"/>
      <c r="DK41" s="180"/>
      <c r="DL41" s="180"/>
      <c r="DM41" s="180"/>
      <c r="DN41" s="180"/>
      <c r="DO41" s="180"/>
    </row>
    <row r="42" spans="1:119" ht="32.25" customHeight="1" x14ac:dyDescent="0.15">
      <c r="A42" s="180"/>
      <c r="B42" s="207"/>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08"/>
      <c r="U42" s="387" t="str">
        <f t="shared" si="4"/>
        <v/>
      </c>
      <c r="V42" s="387"/>
      <c r="W42" s="386"/>
      <c r="X42" s="386"/>
      <c r="Y42" s="386"/>
      <c r="Z42" s="386"/>
      <c r="AA42" s="386"/>
      <c r="AB42" s="386"/>
      <c r="AC42" s="386"/>
      <c r="AD42" s="386"/>
      <c r="AE42" s="386"/>
      <c r="AF42" s="386"/>
      <c r="AG42" s="386"/>
      <c r="AH42" s="386"/>
      <c r="AI42" s="386"/>
      <c r="AJ42" s="386"/>
      <c r="AK42" s="386"/>
      <c r="AL42" s="208"/>
      <c r="AM42" s="387" t="str">
        <f t="shared" si="0"/>
        <v/>
      </c>
      <c r="AN42" s="387"/>
      <c r="AO42" s="386"/>
      <c r="AP42" s="386"/>
      <c r="AQ42" s="386"/>
      <c r="AR42" s="386"/>
      <c r="AS42" s="386"/>
      <c r="AT42" s="386"/>
      <c r="AU42" s="386"/>
      <c r="AV42" s="386"/>
      <c r="AW42" s="386"/>
      <c r="AX42" s="386"/>
      <c r="AY42" s="386"/>
      <c r="AZ42" s="386"/>
      <c r="BA42" s="386"/>
      <c r="BB42" s="386"/>
      <c r="BC42" s="386"/>
      <c r="BD42" s="208"/>
      <c r="BE42" s="387" t="str">
        <f t="shared" si="1"/>
        <v/>
      </c>
      <c r="BF42" s="387"/>
      <c r="BG42" s="386"/>
      <c r="BH42" s="386"/>
      <c r="BI42" s="386"/>
      <c r="BJ42" s="386"/>
      <c r="BK42" s="386"/>
      <c r="BL42" s="386"/>
      <c r="BM42" s="386"/>
      <c r="BN42" s="386"/>
      <c r="BO42" s="386"/>
      <c r="BP42" s="386"/>
      <c r="BQ42" s="386"/>
      <c r="BR42" s="386"/>
      <c r="BS42" s="386"/>
      <c r="BT42" s="386"/>
      <c r="BU42" s="386"/>
      <c r="BV42" s="208"/>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08"/>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5"/>
      <c r="DG42" s="388" t="str">
        <f>IF('各会計、関係団体の財政状況及び健全化判断比率'!BR15="","",'各会計、関係団体の財政状況及び健全化判断比率'!BR15)</f>
        <v/>
      </c>
      <c r="DH42" s="388"/>
      <c r="DI42" s="212"/>
      <c r="DJ42" s="180"/>
      <c r="DK42" s="180"/>
      <c r="DL42" s="180"/>
      <c r="DM42" s="180"/>
      <c r="DN42" s="180"/>
      <c r="DO42" s="180"/>
    </row>
    <row r="43" spans="1:119" ht="32.25" customHeight="1" x14ac:dyDescent="0.15">
      <c r="A43" s="180"/>
      <c r="B43" s="207"/>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08"/>
      <c r="U43" s="387" t="str">
        <f t="shared" si="4"/>
        <v/>
      </c>
      <c r="V43" s="387"/>
      <c r="W43" s="386"/>
      <c r="X43" s="386"/>
      <c r="Y43" s="386"/>
      <c r="Z43" s="386"/>
      <c r="AA43" s="386"/>
      <c r="AB43" s="386"/>
      <c r="AC43" s="386"/>
      <c r="AD43" s="386"/>
      <c r="AE43" s="386"/>
      <c r="AF43" s="386"/>
      <c r="AG43" s="386"/>
      <c r="AH43" s="386"/>
      <c r="AI43" s="386"/>
      <c r="AJ43" s="386"/>
      <c r="AK43" s="386"/>
      <c r="AL43" s="208"/>
      <c r="AM43" s="387" t="str">
        <f t="shared" si="0"/>
        <v/>
      </c>
      <c r="AN43" s="387"/>
      <c r="AO43" s="386"/>
      <c r="AP43" s="386"/>
      <c r="AQ43" s="386"/>
      <c r="AR43" s="386"/>
      <c r="AS43" s="386"/>
      <c r="AT43" s="386"/>
      <c r="AU43" s="386"/>
      <c r="AV43" s="386"/>
      <c r="AW43" s="386"/>
      <c r="AX43" s="386"/>
      <c r="AY43" s="386"/>
      <c r="AZ43" s="386"/>
      <c r="BA43" s="386"/>
      <c r="BB43" s="386"/>
      <c r="BC43" s="386"/>
      <c r="BD43" s="208"/>
      <c r="BE43" s="387" t="str">
        <f t="shared" si="1"/>
        <v/>
      </c>
      <c r="BF43" s="387"/>
      <c r="BG43" s="386"/>
      <c r="BH43" s="386"/>
      <c r="BI43" s="386"/>
      <c r="BJ43" s="386"/>
      <c r="BK43" s="386"/>
      <c r="BL43" s="386"/>
      <c r="BM43" s="386"/>
      <c r="BN43" s="386"/>
      <c r="BO43" s="386"/>
      <c r="BP43" s="386"/>
      <c r="BQ43" s="386"/>
      <c r="BR43" s="386"/>
      <c r="BS43" s="386"/>
      <c r="BT43" s="386"/>
      <c r="BU43" s="386"/>
      <c r="BV43" s="208"/>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08"/>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5"/>
      <c r="DG43" s="388" t="str">
        <f>IF('各会計、関係団体の財政状況及び健全化判断比率'!BR16="","",'各会計、関係団体の財政状況及び健全化判断比率'!BR16)</f>
        <v/>
      </c>
      <c r="DH43" s="388"/>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204</v>
      </c>
      <c r="C46" s="180"/>
      <c r="D46" s="180"/>
      <c r="E46" s="180" t="s">
        <v>205</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206</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207</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208</v>
      </c>
    </row>
    <row r="50" spans="5:5" x14ac:dyDescent="0.15">
      <c r="E50" s="182" t="s">
        <v>209</v>
      </c>
    </row>
    <row r="51" spans="5:5" x14ac:dyDescent="0.15">
      <c r="E51" s="182" t="s">
        <v>210</v>
      </c>
    </row>
    <row r="52" spans="5:5" x14ac:dyDescent="0.15">
      <c r="E52" s="182" t="s">
        <v>211</v>
      </c>
    </row>
    <row r="53" spans="5:5" x14ac:dyDescent="0.15"/>
    <row r="54" spans="5:5" x14ac:dyDescent="0.15"/>
    <row r="55" spans="5:5" x14ac:dyDescent="0.15"/>
    <row r="56" spans="5:5" x14ac:dyDescent="0.15"/>
  </sheetData>
  <sheetProtection algorithmName="SHA-512" hashValue="yN2kY8xUNCFWTrt49IMuMqwRmw1I8NtS3slx7VzgqElHkvA+qifNbUyISK4QavIL0QAf0k2SH5OFs49Jv/nSFA==" saltValue="TOdwpCNdz7s4NkBixLn/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0" zoomScaleSheetLayoutView="55" workbookViewId="0">
      <selection activeCell="E51" sqref="E51:J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2" t="s">
        <v>10</v>
      </c>
      <c r="C45" s="1223"/>
      <c r="D45" s="58"/>
      <c r="E45" s="1228" t="s">
        <v>11</v>
      </c>
      <c r="F45" s="1228"/>
      <c r="G45" s="1228"/>
      <c r="H45" s="1228"/>
      <c r="I45" s="1228"/>
      <c r="J45" s="1229"/>
      <c r="K45" s="59">
        <v>1533</v>
      </c>
      <c r="L45" s="60">
        <v>1367</v>
      </c>
      <c r="M45" s="60">
        <v>1215</v>
      </c>
      <c r="N45" s="60">
        <v>1156</v>
      </c>
      <c r="O45" s="61">
        <v>1102</v>
      </c>
      <c r="P45" s="48"/>
      <c r="Q45" s="48"/>
      <c r="R45" s="48"/>
      <c r="S45" s="48"/>
      <c r="T45" s="48"/>
      <c r="U45" s="48"/>
    </row>
    <row r="46" spans="1:21" ht="30.75" customHeight="1" x14ac:dyDescent="0.15">
      <c r="A46" s="48"/>
      <c r="B46" s="1224"/>
      <c r="C46" s="1225"/>
      <c r="D46" s="62"/>
      <c r="E46" s="1206" t="s">
        <v>12</v>
      </c>
      <c r="F46" s="1206"/>
      <c r="G46" s="1206"/>
      <c r="H46" s="1206"/>
      <c r="I46" s="1206"/>
      <c r="J46" s="1207"/>
      <c r="K46" s="63" t="s">
        <v>507</v>
      </c>
      <c r="L46" s="64" t="s">
        <v>507</v>
      </c>
      <c r="M46" s="64" t="s">
        <v>507</v>
      </c>
      <c r="N46" s="64" t="s">
        <v>507</v>
      </c>
      <c r="O46" s="65" t="s">
        <v>507</v>
      </c>
      <c r="P46" s="48"/>
      <c r="Q46" s="48"/>
      <c r="R46" s="48"/>
      <c r="S46" s="48"/>
      <c r="T46" s="48"/>
      <c r="U46" s="48"/>
    </row>
    <row r="47" spans="1:21" ht="30.75" customHeight="1" x14ac:dyDescent="0.15">
      <c r="A47" s="48"/>
      <c r="B47" s="1224"/>
      <c r="C47" s="1225"/>
      <c r="D47" s="62"/>
      <c r="E47" s="1206" t="s">
        <v>13</v>
      </c>
      <c r="F47" s="1206"/>
      <c r="G47" s="1206"/>
      <c r="H47" s="1206"/>
      <c r="I47" s="1206"/>
      <c r="J47" s="1207"/>
      <c r="K47" s="63" t="s">
        <v>507</v>
      </c>
      <c r="L47" s="64" t="s">
        <v>507</v>
      </c>
      <c r="M47" s="64" t="s">
        <v>507</v>
      </c>
      <c r="N47" s="64" t="s">
        <v>507</v>
      </c>
      <c r="O47" s="65" t="s">
        <v>507</v>
      </c>
      <c r="P47" s="48"/>
      <c r="Q47" s="48"/>
      <c r="R47" s="48"/>
      <c r="S47" s="48"/>
      <c r="T47" s="48"/>
      <c r="U47" s="48"/>
    </row>
    <row r="48" spans="1:21" ht="30.75" customHeight="1" x14ac:dyDescent="0.15">
      <c r="A48" s="48"/>
      <c r="B48" s="1224"/>
      <c r="C48" s="1225"/>
      <c r="D48" s="62"/>
      <c r="E48" s="1206" t="s">
        <v>14</v>
      </c>
      <c r="F48" s="1206"/>
      <c r="G48" s="1206"/>
      <c r="H48" s="1206"/>
      <c r="I48" s="1206"/>
      <c r="J48" s="1207"/>
      <c r="K48" s="63">
        <v>375</v>
      </c>
      <c r="L48" s="64">
        <v>377</v>
      </c>
      <c r="M48" s="64">
        <v>398</v>
      </c>
      <c r="N48" s="64">
        <v>403</v>
      </c>
      <c r="O48" s="65">
        <v>404</v>
      </c>
      <c r="P48" s="48"/>
      <c r="Q48" s="48"/>
      <c r="R48" s="48"/>
      <c r="S48" s="48"/>
      <c r="T48" s="48"/>
      <c r="U48" s="48"/>
    </row>
    <row r="49" spans="1:21" ht="30.75" customHeight="1" x14ac:dyDescent="0.15">
      <c r="A49" s="48"/>
      <c r="B49" s="1224"/>
      <c r="C49" s="1225"/>
      <c r="D49" s="62"/>
      <c r="E49" s="1206" t="s">
        <v>15</v>
      </c>
      <c r="F49" s="1206"/>
      <c r="G49" s="1206"/>
      <c r="H49" s="1206"/>
      <c r="I49" s="1206"/>
      <c r="J49" s="1207"/>
      <c r="K49" s="63">
        <v>27</v>
      </c>
      <c r="L49" s="64">
        <v>31</v>
      </c>
      <c r="M49" s="64">
        <v>43</v>
      </c>
      <c r="N49" s="64">
        <v>43</v>
      </c>
      <c r="O49" s="65">
        <v>43</v>
      </c>
      <c r="P49" s="48"/>
      <c r="Q49" s="48"/>
      <c r="R49" s="48"/>
      <c r="S49" s="48"/>
      <c r="T49" s="48"/>
      <c r="U49" s="48"/>
    </row>
    <row r="50" spans="1:21" ht="30.75" customHeight="1" x14ac:dyDescent="0.15">
      <c r="A50" s="48"/>
      <c r="B50" s="1224"/>
      <c r="C50" s="1225"/>
      <c r="D50" s="62"/>
      <c r="E50" s="1206" t="s">
        <v>16</v>
      </c>
      <c r="F50" s="1206"/>
      <c r="G50" s="1206"/>
      <c r="H50" s="1206"/>
      <c r="I50" s="1206"/>
      <c r="J50" s="1207"/>
      <c r="K50" s="63">
        <v>12</v>
      </c>
      <c r="L50" s="64">
        <v>12</v>
      </c>
      <c r="M50" s="64">
        <v>12</v>
      </c>
      <c r="N50" s="64">
        <v>63</v>
      </c>
      <c r="O50" s="65">
        <v>1</v>
      </c>
      <c r="P50" s="48"/>
      <c r="Q50" s="48"/>
      <c r="R50" s="48"/>
      <c r="S50" s="48"/>
      <c r="T50" s="48"/>
      <c r="U50" s="48"/>
    </row>
    <row r="51" spans="1:21" ht="30.75" customHeight="1" x14ac:dyDescent="0.15">
      <c r="A51" s="48"/>
      <c r="B51" s="1226"/>
      <c r="C51" s="1227"/>
      <c r="D51" s="66"/>
      <c r="E51" s="1206" t="s">
        <v>17</v>
      </c>
      <c r="F51" s="1206"/>
      <c r="G51" s="1206"/>
      <c r="H51" s="1206"/>
      <c r="I51" s="1206"/>
      <c r="J51" s="1207"/>
      <c r="K51" s="63">
        <v>1</v>
      </c>
      <c r="L51" s="64">
        <v>0</v>
      </c>
      <c r="M51" s="64">
        <v>0</v>
      </c>
      <c r="N51" s="64">
        <v>0</v>
      </c>
      <c r="O51" s="65">
        <v>0</v>
      </c>
      <c r="P51" s="48"/>
      <c r="Q51" s="48"/>
      <c r="R51" s="48"/>
      <c r="S51" s="48"/>
      <c r="T51" s="48"/>
      <c r="U51" s="48"/>
    </row>
    <row r="52" spans="1:21" ht="30.75" customHeight="1" x14ac:dyDescent="0.15">
      <c r="A52" s="48"/>
      <c r="B52" s="1204" t="s">
        <v>18</v>
      </c>
      <c r="C52" s="1205"/>
      <c r="D52" s="66"/>
      <c r="E52" s="1206" t="s">
        <v>19</v>
      </c>
      <c r="F52" s="1206"/>
      <c r="G52" s="1206"/>
      <c r="H52" s="1206"/>
      <c r="I52" s="1206"/>
      <c r="J52" s="1207"/>
      <c r="K52" s="63">
        <v>1195</v>
      </c>
      <c r="L52" s="64">
        <v>1127</v>
      </c>
      <c r="M52" s="64">
        <v>1123</v>
      </c>
      <c r="N52" s="64">
        <v>1092</v>
      </c>
      <c r="O52" s="65">
        <v>1046</v>
      </c>
      <c r="P52" s="48"/>
      <c r="Q52" s="48"/>
      <c r="R52" s="48"/>
      <c r="S52" s="48"/>
      <c r="T52" s="48"/>
      <c r="U52" s="48"/>
    </row>
    <row r="53" spans="1:21" ht="30.75" customHeight="1" thickBot="1" x14ac:dyDescent="0.2">
      <c r="A53" s="48"/>
      <c r="B53" s="1208" t="s">
        <v>20</v>
      </c>
      <c r="C53" s="1209"/>
      <c r="D53" s="67"/>
      <c r="E53" s="1210" t="s">
        <v>21</v>
      </c>
      <c r="F53" s="1210"/>
      <c r="G53" s="1210"/>
      <c r="H53" s="1210"/>
      <c r="I53" s="1210"/>
      <c r="J53" s="1211"/>
      <c r="K53" s="68">
        <v>753</v>
      </c>
      <c r="L53" s="69">
        <v>660</v>
      </c>
      <c r="M53" s="69">
        <v>545</v>
      </c>
      <c r="N53" s="69">
        <v>573</v>
      </c>
      <c r="O53" s="70">
        <v>504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12" t="s">
        <v>24</v>
      </c>
      <c r="C57" s="1213"/>
      <c r="D57" s="1216" t="s">
        <v>25</v>
      </c>
      <c r="E57" s="1217"/>
      <c r="F57" s="1217"/>
      <c r="G57" s="1217"/>
      <c r="H57" s="1217"/>
      <c r="I57" s="1217"/>
      <c r="J57" s="1218"/>
      <c r="K57" s="380" t="s">
        <v>507</v>
      </c>
      <c r="L57" s="381" t="s">
        <v>507</v>
      </c>
      <c r="M57" s="381" t="s">
        <v>507</v>
      </c>
      <c r="N57" s="381" t="s">
        <v>507</v>
      </c>
      <c r="O57" s="382" t="s">
        <v>507</v>
      </c>
    </row>
    <row r="58" spans="1:21" ht="31.5" customHeight="1" thickBot="1" x14ac:dyDescent="0.2">
      <c r="B58" s="1214"/>
      <c r="C58" s="1215"/>
      <c r="D58" s="1219" t="s">
        <v>26</v>
      </c>
      <c r="E58" s="1220"/>
      <c r="F58" s="1220"/>
      <c r="G58" s="1220"/>
      <c r="H58" s="1220"/>
      <c r="I58" s="1220"/>
      <c r="J58" s="1221"/>
      <c r="K58" s="383" t="s">
        <v>507</v>
      </c>
      <c r="L58" s="384" t="s">
        <v>507</v>
      </c>
      <c r="M58" s="384" t="s">
        <v>507</v>
      </c>
      <c r="N58" s="384" t="s">
        <v>507</v>
      </c>
      <c r="O58" s="385" t="s">
        <v>507</v>
      </c>
    </row>
    <row r="59" spans="1:21" ht="24" customHeight="1" x14ac:dyDescent="0.15">
      <c r="B59" s="83"/>
      <c r="C59" s="83"/>
      <c r="D59" s="84" t="s">
        <v>27</v>
      </c>
      <c r="E59" s="85"/>
      <c r="F59" s="85"/>
      <c r="G59" s="85"/>
      <c r="H59" s="85"/>
      <c r="I59" s="85"/>
      <c r="J59" s="85"/>
      <c r="K59" s="85"/>
      <c r="L59" s="85"/>
      <c r="M59" s="85"/>
      <c r="N59" s="85"/>
      <c r="O59" s="85"/>
    </row>
    <row r="60" spans="1:21" ht="24" customHeight="1" x14ac:dyDescent="0.15">
      <c r="B60" s="86"/>
      <c r="C60" s="86"/>
      <c r="D60" s="84" t="s">
        <v>28</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5rqJNzUBX2NDztQ5SkyOle0E+kdDrRZwPDpFdH0L7qRp9InCto26EbR+EUiKtq+flujUfqqWE+0oo7wRBEzxg==" saltValue="j8+S/7LNT9G3SX3UiZjk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8" zoomScaleSheetLayoutView="100" workbookViewId="0">
      <selection activeCell="G42" sqref="G42:G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36" t="s">
        <v>555</v>
      </c>
      <c r="D34" s="1236"/>
      <c r="E34" s="1237"/>
      <c r="F34" s="32">
        <v>0.03</v>
      </c>
      <c r="G34" s="33">
        <v>0.01</v>
      </c>
      <c r="H34" s="33">
        <v>0</v>
      </c>
      <c r="I34" s="33">
        <v>0</v>
      </c>
      <c r="J34" s="34" t="s">
        <v>556</v>
      </c>
      <c r="K34" s="22"/>
      <c r="L34" s="22"/>
      <c r="M34" s="22"/>
      <c r="N34" s="22"/>
      <c r="O34" s="22"/>
      <c r="P34" s="22"/>
    </row>
    <row r="35" spans="1:16" ht="39" customHeight="1" x14ac:dyDescent="0.15">
      <c r="A35" s="22"/>
      <c r="B35" s="35"/>
      <c r="C35" s="1230" t="s">
        <v>557</v>
      </c>
      <c r="D35" s="1231"/>
      <c r="E35" s="1232"/>
      <c r="F35" s="36">
        <v>2.56</v>
      </c>
      <c r="G35" s="37">
        <v>3.53</v>
      </c>
      <c r="H35" s="37">
        <v>4.07</v>
      </c>
      <c r="I35" s="37">
        <v>4.88</v>
      </c>
      <c r="J35" s="38">
        <v>5.64</v>
      </c>
      <c r="K35" s="22"/>
      <c r="L35" s="22"/>
      <c r="M35" s="22"/>
      <c r="N35" s="22"/>
      <c r="O35" s="22"/>
      <c r="P35" s="22"/>
    </row>
    <row r="36" spans="1:16" ht="39" customHeight="1" x14ac:dyDescent="0.15">
      <c r="A36" s="22"/>
      <c r="B36" s="35"/>
      <c r="C36" s="1230" t="s">
        <v>558</v>
      </c>
      <c r="D36" s="1231"/>
      <c r="E36" s="1232"/>
      <c r="F36" s="36">
        <v>3.64</v>
      </c>
      <c r="G36" s="37">
        <v>4.08</v>
      </c>
      <c r="H36" s="37">
        <v>3.2</v>
      </c>
      <c r="I36" s="37">
        <v>3.33</v>
      </c>
      <c r="J36" s="38">
        <v>3.8</v>
      </c>
      <c r="K36" s="22"/>
      <c r="L36" s="22"/>
      <c r="M36" s="22"/>
      <c r="N36" s="22"/>
      <c r="O36" s="22"/>
      <c r="P36" s="22"/>
    </row>
    <row r="37" spans="1:16" ht="39" customHeight="1" x14ac:dyDescent="0.15">
      <c r="A37" s="22"/>
      <c r="B37" s="35"/>
      <c r="C37" s="1230" t="s">
        <v>559</v>
      </c>
      <c r="D37" s="1231"/>
      <c r="E37" s="1232"/>
      <c r="F37" s="36" t="s">
        <v>560</v>
      </c>
      <c r="G37" s="37" t="s">
        <v>561</v>
      </c>
      <c r="H37" s="37">
        <v>0.68</v>
      </c>
      <c r="I37" s="37">
        <v>0.9</v>
      </c>
      <c r="J37" s="38">
        <v>1.28</v>
      </c>
      <c r="K37" s="22"/>
      <c r="L37" s="22"/>
      <c r="M37" s="22"/>
      <c r="N37" s="22"/>
      <c r="O37" s="22"/>
      <c r="P37" s="22"/>
    </row>
    <row r="38" spans="1:16" ht="39" customHeight="1" x14ac:dyDescent="0.15">
      <c r="A38" s="22"/>
      <c r="B38" s="35"/>
      <c r="C38" s="1230" t="s">
        <v>562</v>
      </c>
      <c r="D38" s="1231"/>
      <c r="E38" s="1232"/>
      <c r="F38" s="36">
        <v>0.49</v>
      </c>
      <c r="G38" s="37">
        <v>0.82</v>
      </c>
      <c r="H38" s="37">
        <v>0.5</v>
      </c>
      <c r="I38" s="37">
        <v>0.43</v>
      </c>
      <c r="J38" s="38">
        <v>0.4</v>
      </c>
      <c r="K38" s="22"/>
      <c r="L38" s="22"/>
      <c r="M38" s="22"/>
      <c r="N38" s="22"/>
      <c r="O38" s="22"/>
      <c r="P38" s="22"/>
    </row>
    <row r="39" spans="1:16" ht="39" customHeight="1" x14ac:dyDescent="0.15">
      <c r="A39" s="22"/>
      <c r="B39" s="35"/>
      <c r="C39" s="1230" t="s">
        <v>563</v>
      </c>
      <c r="D39" s="1231"/>
      <c r="E39" s="1232"/>
      <c r="F39" s="36">
        <v>0.14000000000000001</v>
      </c>
      <c r="G39" s="37">
        <v>0.18</v>
      </c>
      <c r="H39" s="37">
        <v>0.15</v>
      </c>
      <c r="I39" s="37">
        <v>0.1</v>
      </c>
      <c r="J39" s="38">
        <v>0.19</v>
      </c>
      <c r="K39" s="22"/>
      <c r="L39" s="22"/>
      <c r="M39" s="22"/>
      <c r="N39" s="22"/>
      <c r="O39" s="22"/>
      <c r="P39" s="22"/>
    </row>
    <row r="40" spans="1:16" ht="39" customHeight="1" x14ac:dyDescent="0.15">
      <c r="A40" s="22"/>
      <c r="B40" s="35"/>
      <c r="C40" s="1230" t="s">
        <v>564</v>
      </c>
      <c r="D40" s="1231"/>
      <c r="E40" s="1232"/>
      <c r="F40" s="36">
        <v>0.06</v>
      </c>
      <c r="G40" s="37">
        <v>7.0000000000000007E-2</v>
      </c>
      <c r="H40" s="37">
        <v>0.06</v>
      </c>
      <c r="I40" s="37">
        <v>7.0000000000000007E-2</v>
      </c>
      <c r="J40" s="38">
        <v>7.0000000000000007E-2</v>
      </c>
      <c r="K40" s="22"/>
      <c r="L40" s="22"/>
      <c r="M40" s="22"/>
      <c r="N40" s="22"/>
      <c r="O40" s="22"/>
      <c r="P40" s="22"/>
    </row>
    <row r="41" spans="1:16" ht="39" customHeight="1" x14ac:dyDescent="0.15">
      <c r="A41" s="22"/>
      <c r="B41" s="35"/>
      <c r="C41" s="1230"/>
      <c r="D41" s="1231"/>
      <c r="E41" s="1232"/>
      <c r="F41" s="36"/>
      <c r="G41" s="37"/>
      <c r="H41" s="37"/>
      <c r="I41" s="37"/>
      <c r="J41" s="38"/>
      <c r="K41" s="22"/>
      <c r="L41" s="22"/>
      <c r="M41" s="22"/>
      <c r="N41" s="22"/>
      <c r="O41" s="22"/>
      <c r="P41" s="22"/>
    </row>
    <row r="42" spans="1:16" ht="39" customHeight="1" x14ac:dyDescent="0.15">
      <c r="A42" s="22"/>
      <c r="B42" s="39"/>
      <c r="C42" s="1230" t="s">
        <v>565</v>
      </c>
      <c r="D42" s="1231"/>
      <c r="E42" s="1232"/>
      <c r="F42" s="36" t="s">
        <v>507</v>
      </c>
      <c r="G42" s="37" t="s">
        <v>507</v>
      </c>
      <c r="H42" s="37" t="s">
        <v>507</v>
      </c>
      <c r="I42" s="37" t="s">
        <v>507</v>
      </c>
      <c r="J42" s="38" t="s">
        <v>507</v>
      </c>
      <c r="K42" s="22"/>
      <c r="L42" s="22"/>
      <c r="M42" s="22"/>
      <c r="N42" s="22"/>
      <c r="O42" s="22"/>
      <c r="P42" s="22"/>
    </row>
    <row r="43" spans="1:16" ht="39" customHeight="1" thickBot="1" x14ac:dyDescent="0.2">
      <c r="A43" s="22"/>
      <c r="B43" s="40"/>
      <c r="C43" s="1233" t="s">
        <v>566</v>
      </c>
      <c r="D43" s="1234"/>
      <c r="E43" s="1235"/>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NYnyhkhe1jysZLh6KdP6elysLFDQVjNAkvIXfl/S84scr8t3UleYR3zVzwcU/i0Q1nlx37544nQ/YEDZjoQoQ==" saltValue="9QhguK0zb9NnSMO0rqjc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7"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8</v>
      </c>
    </row>
    <row r="40" spans="2:13" ht="27.75" customHeight="1" thickBot="1" x14ac:dyDescent="0.2">
      <c r="B40" s="89" t="s">
        <v>9</v>
      </c>
      <c r="C40" s="90"/>
      <c r="D40" s="90"/>
      <c r="E40" s="91"/>
      <c r="F40" s="91"/>
      <c r="G40" s="91"/>
      <c r="H40" s="92" t="s">
        <v>2</v>
      </c>
      <c r="I40" s="93" t="s">
        <v>549</v>
      </c>
      <c r="J40" s="94" t="s">
        <v>550</v>
      </c>
      <c r="K40" s="94" t="s">
        <v>551</v>
      </c>
      <c r="L40" s="94" t="s">
        <v>552</v>
      </c>
      <c r="M40" s="95" t="s">
        <v>553</v>
      </c>
    </row>
    <row r="41" spans="2:13" ht="27.75" customHeight="1" x14ac:dyDescent="0.15">
      <c r="B41" s="1250" t="s">
        <v>29</v>
      </c>
      <c r="C41" s="1251"/>
      <c r="D41" s="96"/>
      <c r="E41" s="1252" t="s">
        <v>30</v>
      </c>
      <c r="F41" s="1252"/>
      <c r="G41" s="1252"/>
      <c r="H41" s="1253"/>
      <c r="I41" s="97">
        <v>11465</v>
      </c>
      <c r="J41" s="98">
        <v>10925</v>
      </c>
      <c r="K41" s="98">
        <v>10485</v>
      </c>
      <c r="L41" s="98">
        <v>10019</v>
      </c>
      <c r="M41" s="99">
        <v>9624</v>
      </c>
    </row>
    <row r="42" spans="2:13" ht="27.75" customHeight="1" x14ac:dyDescent="0.15">
      <c r="B42" s="1240"/>
      <c r="C42" s="1241"/>
      <c r="D42" s="100"/>
      <c r="E42" s="1244" t="s">
        <v>31</v>
      </c>
      <c r="F42" s="1244"/>
      <c r="G42" s="1244"/>
      <c r="H42" s="1245"/>
      <c r="I42" s="101">
        <v>734</v>
      </c>
      <c r="J42" s="102">
        <v>769</v>
      </c>
      <c r="K42" s="102">
        <v>647</v>
      </c>
      <c r="L42" s="102">
        <v>461</v>
      </c>
      <c r="M42" s="103">
        <v>536</v>
      </c>
    </row>
    <row r="43" spans="2:13" ht="27.75" customHeight="1" x14ac:dyDescent="0.15">
      <c r="B43" s="1240"/>
      <c r="C43" s="1241"/>
      <c r="D43" s="100"/>
      <c r="E43" s="1244" t="s">
        <v>32</v>
      </c>
      <c r="F43" s="1244"/>
      <c r="G43" s="1244"/>
      <c r="H43" s="1245"/>
      <c r="I43" s="101">
        <v>5085</v>
      </c>
      <c r="J43" s="102">
        <v>5089</v>
      </c>
      <c r="K43" s="102">
        <v>4990</v>
      </c>
      <c r="L43" s="102">
        <v>4904</v>
      </c>
      <c r="M43" s="103">
        <v>4845</v>
      </c>
    </row>
    <row r="44" spans="2:13" ht="27.75" customHeight="1" x14ac:dyDescent="0.15">
      <c r="B44" s="1240"/>
      <c r="C44" s="1241"/>
      <c r="D44" s="100"/>
      <c r="E44" s="1244" t="s">
        <v>33</v>
      </c>
      <c r="F44" s="1244"/>
      <c r="G44" s="1244"/>
      <c r="H44" s="1245"/>
      <c r="I44" s="101">
        <v>395</v>
      </c>
      <c r="J44" s="102">
        <v>394</v>
      </c>
      <c r="K44" s="102">
        <v>361</v>
      </c>
      <c r="L44" s="102">
        <v>338</v>
      </c>
      <c r="M44" s="103">
        <v>316</v>
      </c>
    </row>
    <row r="45" spans="2:13" ht="27.75" customHeight="1" x14ac:dyDescent="0.15">
      <c r="B45" s="1240"/>
      <c r="C45" s="1241"/>
      <c r="D45" s="100"/>
      <c r="E45" s="1244" t="s">
        <v>34</v>
      </c>
      <c r="F45" s="1244"/>
      <c r="G45" s="1244"/>
      <c r="H45" s="1245"/>
      <c r="I45" s="101">
        <v>1526</v>
      </c>
      <c r="J45" s="102">
        <v>1477</v>
      </c>
      <c r="K45" s="102">
        <v>1435</v>
      </c>
      <c r="L45" s="102">
        <v>1351</v>
      </c>
      <c r="M45" s="103">
        <v>1349</v>
      </c>
    </row>
    <row r="46" spans="2:13" ht="27.75" customHeight="1" x14ac:dyDescent="0.15">
      <c r="B46" s="1240"/>
      <c r="C46" s="1241"/>
      <c r="D46" s="104"/>
      <c r="E46" s="1244" t="s">
        <v>35</v>
      </c>
      <c r="F46" s="1244"/>
      <c r="G46" s="1244"/>
      <c r="H46" s="1245"/>
      <c r="I46" s="101" t="s">
        <v>507</v>
      </c>
      <c r="J46" s="102" t="s">
        <v>507</v>
      </c>
      <c r="K46" s="102" t="s">
        <v>507</v>
      </c>
      <c r="L46" s="102" t="s">
        <v>507</v>
      </c>
      <c r="M46" s="103" t="s">
        <v>507</v>
      </c>
    </row>
    <row r="47" spans="2:13" ht="27.75" customHeight="1" x14ac:dyDescent="0.15">
      <c r="B47" s="1240"/>
      <c r="C47" s="1241"/>
      <c r="D47" s="105"/>
      <c r="E47" s="1254" t="s">
        <v>36</v>
      </c>
      <c r="F47" s="1255"/>
      <c r="G47" s="1255"/>
      <c r="H47" s="1256"/>
      <c r="I47" s="101" t="s">
        <v>507</v>
      </c>
      <c r="J47" s="102" t="s">
        <v>507</v>
      </c>
      <c r="K47" s="102" t="s">
        <v>507</v>
      </c>
      <c r="L47" s="102" t="s">
        <v>507</v>
      </c>
      <c r="M47" s="103" t="s">
        <v>507</v>
      </c>
    </row>
    <row r="48" spans="2:13" ht="27.75" customHeight="1" x14ac:dyDescent="0.15">
      <c r="B48" s="1240"/>
      <c r="C48" s="1241"/>
      <c r="D48" s="100"/>
      <c r="E48" s="1244" t="s">
        <v>37</v>
      </c>
      <c r="F48" s="1244"/>
      <c r="G48" s="1244"/>
      <c r="H48" s="1245"/>
      <c r="I48" s="101" t="s">
        <v>507</v>
      </c>
      <c r="J48" s="102" t="s">
        <v>507</v>
      </c>
      <c r="K48" s="102" t="s">
        <v>507</v>
      </c>
      <c r="L48" s="102" t="s">
        <v>507</v>
      </c>
      <c r="M48" s="103" t="s">
        <v>507</v>
      </c>
    </row>
    <row r="49" spans="2:13" ht="27.75" customHeight="1" x14ac:dyDescent="0.15">
      <c r="B49" s="1242"/>
      <c r="C49" s="1243"/>
      <c r="D49" s="100"/>
      <c r="E49" s="1244" t="s">
        <v>38</v>
      </c>
      <c r="F49" s="1244"/>
      <c r="G49" s="1244"/>
      <c r="H49" s="1245"/>
      <c r="I49" s="101" t="s">
        <v>507</v>
      </c>
      <c r="J49" s="102" t="s">
        <v>507</v>
      </c>
      <c r="K49" s="102" t="s">
        <v>507</v>
      </c>
      <c r="L49" s="102" t="s">
        <v>507</v>
      </c>
      <c r="M49" s="103" t="s">
        <v>507</v>
      </c>
    </row>
    <row r="50" spans="2:13" ht="27.75" customHeight="1" x14ac:dyDescent="0.15">
      <c r="B50" s="1238" t="s">
        <v>39</v>
      </c>
      <c r="C50" s="1239"/>
      <c r="D50" s="106"/>
      <c r="E50" s="1244" t="s">
        <v>40</v>
      </c>
      <c r="F50" s="1244"/>
      <c r="G50" s="1244"/>
      <c r="H50" s="1245"/>
      <c r="I50" s="101">
        <v>2327</v>
      </c>
      <c r="J50" s="102">
        <v>2616</v>
      </c>
      <c r="K50" s="102">
        <v>2756</v>
      </c>
      <c r="L50" s="102">
        <v>3112</v>
      </c>
      <c r="M50" s="103">
        <v>4074</v>
      </c>
    </row>
    <row r="51" spans="2:13" ht="27.75" customHeight="1" x14ac:dyDescent="0.15">
      <c r="B51" s="1240"/>
      <c r="C51" s="1241"/>
      <c r="D51" s="100"/>
      <c r="E51" s="1244" t="s">
        <v>41</v>
      </c>
      <c r="F51" s="1244"/>
      <c r="G51" s="1244"/>
      <c r="H51" s="1245"/>
      <c r="I51" s="101">
        <v>1054</v>
      </c>
      <c r="J51" s="102">
        <v>960</v>
      </c>
      <c r="K51" s="102">
        <v>888</v>
      </c>
      <c r="L51" s="102">
        <v>819</v>
      </c>
      <c r="M51" s="103">
        <v>778</v>
      </c>
    </row>
    <row r="52" spans="2:13" ht="27.75" customHeight="1" x14ac:dyDescent="0.15">
      <c r="B52" s="1242"/>
      <c r="C52" s="1243"/>
      <c r="D52" s="100"/>
      <c r="E52" s="1244" t="s">
        <v>42</v>
      </c>
      <c r="F52" s="1244"/>
      <c r="G52" s="1244"/>
      <c r="H52" s="1245"/>
      <c r="I52" s="101">
        <v>10100</v>
      </c>
      <c r="J52" s="102">
        <v>9757</v>
      </c>
      <c r="K52" s="102">
        <v>9375</v>
      </c>
      <c r="L52" s="102">
        <v>8934</v>
      </c>
      <c r="M52" s="103">
        <v>8516</v>
      </c>
    </row>
    <row r="53" spans="2:13" ht="27.75" customHeight="1" thickBot="1" x14ac:dyDescent="0.2">
      <c r="B53" s="1246" t="s">
        <v>43</v>
      </c>
      <c r="C53" s="1247"/>
      <c r="D53" s="107"/>
      <c r="E53" s="1248" t="s">
        <v>44</v>
      </c>
      <c r="F53" s="1248"/>
      <c r="G53" s="1248"/>
      <c r="H53" s="1249"/>
      <c r="I53" s="108">
        <v>5724</v>
      </c>
      <c r="J53" s="109">
        <v>5322</v>
      </c>
      <c r="K53" s="109">
        <v>4900</v>
      </c>
      <c r="L53" s="109">
        <v>4208</v>
      </c>
      <c r="M53" s="110">
        <v>3301</v>
      </c>
    </row>
    <row r="54" spans="2:13" ht="27.75" customHeight="1" x14ac:dyDescent="0.15">
      <c r="B54" s="111" t="s">
        <v>45</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5V9/g1WCrtTcdus78z/BO75B90VghZcLWZoUJByjUb6kbBYkAYGViMDWzuUb1SlAa48ex8G3yAHWDz3uAESgQ==" saltValue="zT1eYQhToRnnnmUmtYfL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46</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65" t="s">
        <v>47</v>
      </c>
      <c r="D55" s="1265"/>
      <c r="E55" s="1266"/>
      <c r="F55" s="122">
        <v>714</v>
      </c>
      <c r="G55" s="122">
        <v>784</v>
      </c>
      <c r="H55" s="123">
        <v>827</v>
      </c>
    </row>
    <row r="56" spans="2:8" ht="52.5" customHeight="1" x14ac:dyDescent="0.15">
      <c r="B56" s="124"/>
      <c r="C56" s="1267" t="s">
        <v>48</v>
      </c>
      <c r="D56" s="1267"/>
      <c r="E56" s="1268"/>
      <c r="F56" s="125">
        <v>1204</v>
      </c>
      <c r="G56" s="125">
        <v>1213</v>
      </c>
      <c r="H56" s="126">
        <v>1217</v>
      </c>
    </row>
    <row r="57" spans="2:8" ht="53.25" customHeight="1" x14ac:dyDescent="0.15">
      <c r="B57" s="124"/>
      <c r="C57" s="1269" t="s">
        <v>49</v>
      </c>
      <c r="D57" s="1269"/>
      <c r="E57" s="1270"/>
      <c r="F57" s="127">
        <v>815</v>
      </c>
      <c r="G57" s="127">
        <v>1041</v>
      </c>
      <c r="H57" s="128">
        <v>1932</v>
      </c>
    </row>
    <row r="58" spans="2:8" ht="45.75" customHeight="1" x14ac:dyDescent="0.15">
      <c r="B58" s="129"/>
      <c r="C58" s="1257" t="s">
        <v>577</v>
      </c>
      <c r="D58" s="1258"/>
      <c r="E58" s="1259"/>
      <c r="F58" s="130">
        <v>502</v>
      </c>
      <c r="G58" s="130">
        <v>729</v>
      </c>
      <c r="H58" s="131">
        <v>1623</v>
      </c>
    </row>
    <row r="59" spans="2:8" ht="45.75" customHeight="1" x14ac:dyDescent="0.15">
      <c r="B59" s="129"/>
      <c r="C59" s="1257" t="s">
        <v>578</v>
      </c>
      <c r="D59" s="1258"/>
      <c r="E59" s="1259"/>
      <c r="F59" s="130">
        <v>239</v>
      </c>
      <c r="G59" s="130">
        <v>239</v>
      </c>
      <c r="H59" s="131">
        <v>239</v>
      </c>
    </row>
    <row r="60" spans="2:8" ht="45.75" customHeight="1" x14ac:dyDescent="0.15">
      <c r="B60" s="129"/>
      <c r="C60" s="1257" t="s">
        <v>579</v>
      </c>
      <c r="D60" s="1258"/>
      <c r="E60" s="1259"/>
      <c r="F60" s="130">
        <v>70</v>
      </c>
      <c r="G60" s="130">
        <v>68</v>
      </c>
      <c r="H60" s="131">
        <v>64</v>
      </c>
    </row>
    <row r="61" spans="2:8" ht="45.75" customHeight="1" x14ac:dyDescent="0.15">
      <c r="B61" s="129"/>
      <c r="C61" s="1257" t="s">
        <v>580</v>
      </c>
      <c r="D61" s="1258"/>
      <c r="E61" s="1259"/>
      <c r="F61" s="130">
        <v>3</v>
      </c>
      <c r="G61" s="130">
        <v>3</v>
      </c>
      <c r="H61" s="131">
        <v>3</v>
      </c>
    </row>
    <row r="62" spans="2:8" ht="45.75" customHeight="1" thickBot="1" x14ac:dyDescent="0.2">
      <c r="B62" s="132"/>
      <c r="C62" s="1260" t="s">
        <v>581</v>
      </c>
      <c r="D62" s="1261"/>
      <c r="E62" s="1262"/>
      <c r="F62" s="133">
        <v>0</v>
      </c>
      <c r="G62" s="133">
        <v>0</v>
      </c>
      <c r="H62" s="134">
        <v>2</v>
      </c>
    </row>
    <row r="63" spans="2:8" ht="52.5" customHeight="1" thickBot="1" x14ac:dyDescent="0.2">
      <c r="B63" s="135"/>
      <c r="C63" s="1263" t="s">
        <v>50</v>
      </c>
      <c r="D63" s="1263"/>
      <c r="E63" s="1264"/>
      <c r="F63" s="136">
        <v>2733</v>
      </c>
      <c r="G63" s="136">
        <v>3037</v>
      </c>
      <c r="H63" s="137">
        <v>3976</v>
      </c>
    </row>
    <row r="64" spans="2:8" ht="15" customHeight="1" x14ac:dyDescent="0.15"/>
  </sheetData>
  <sheetProtection algorithmName="SHA-512" hashValue="V3HuwtZbiY7zaCwZ+unCwW5MJcbFfqhAfOzIMAu6Tc407Nu2ztRy5JAduAJslMH+9woWc32jeKWEVoSi6q6ccw==" saltValue="uaE75zaxE4tPXWVda2An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W1" zoomScaleNormal="100" zoomScaleSheetLayoutView="55" workbookViewId="0">
      <selection activeCell="BV71" sqref="BV71"/>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85"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86"/>
      <c r="DG10" s="286"/>
      <c r="DH10" s="286"/>
      <c r="DI10" s="286"/>
      <c r="DJ10" s="286"/>
      <c r="DK10" s="286"/>
      <c r="DL10" s="286"/>
      <c r="DM10" s="286"/>
      <c r="DN10" s="286"/>
      <c r="DO10" s="286"/>
      <c r="DP10" s="286"/>
      <c r="DQ10" s="286"/>
      <c r="DR10" s="286"/>
      <c r="DS10" s="286"/>
      <c r="DT10" s="286"/>
      <c r="DU10" s="286"/>
      <c r="DV10" s="286"/>
      <c r="DW10" s="286"/>
      <c r="EM10" s="285" t="s">
        <v>594</v>
      </c>
    </row>
    <row r="11" spans="1:143" s="285"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86"/>
      <c r="DG12" s="286"/>
      <c r="DH12" s="286"/>
      <c r="DI12" s="286"/>
      <c r="DJ12" s="286"/>
      <c r="DK12" s="286"/>
      <c r="DL12" s="286"/>
      <c r="DM12" s="286"/>
      <c r="DN12" s="286"/>
      <c r="DO12" s="286"/>
      <c r="DP12" s="286"/>
      <c r="DQ12" s="286"/>
      <c r="DR12" s="286"/>
      <c r="DS12" s="286"/>
      <c r="DT12" s="286"/>
      <c r="DU12" s="286"/>
      <c r="DV12" s="286"/>
      <c r="DW12" s="286"/>
      <c r="EM12" s="285" t="s">
        <v>594</v>
      </c>
    </row>
    <row r="13" spans="1:143" s="285"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549</v>
      </c>
      <c r="BQ50" s="1305"/>
      <c r="BR50" s="1305"/>
      <c r="BS50" s="1305"/>
      <c r="BT50" s="1305"/>
      <c r="BU50" s="1305"/>
      <c r="BV50" s="1305"/>
      <c r="BW50" s="1305"/>
      <c r="BX50" s="1305" t="s">
        <v>550</v>
      </c>
      <c r="BY50" s="1305"/>
      <c r="BZ50" s="1305"/>
      <c r="CA50" s="1305"/>
      <c r="CB50" s="1305"/>
      <c r="CC50" s="1305"/>
      <c r="CD50" s="1305"/>
      <c r="CE50" s="1305"/>
      <c r="CF50" s="1305" t="s">
        <v>551</v>
      </c>
      <c r="CG50" s="1305"/>
      <c r="CH50" s="1305"/>
      <c r="CI50" s="1305"/>
      <c r="CJ50" s="1305"/>
      <c r="CK50" s="1305"/>
      <c r="CL50" s="1305"/>
      <c r="CM50" s="1305"/>
      <c r="CN50" s="1305" t="s">
        <v>552</v>
      </c>
      <c r="CO50" s="1305"/>
      <c r="CP50" s="1305"/>
      <c r="CQ50" s="1305"/>
      <c r="CR50" s="1305"/>
      <c r="CS50" s="1305"/>
      <c r="CT50" s="1305"/>
      <c r="CU50" s="1305"/>
      <c r="CV50" s="1305" t="s">
        <v>553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103</v>
      </c>
      <c r="BY51" s="1311"/>
      <c r="BZ51" s="1311"/>
      <c r="CA51" s="1311"/>
      <c r="CB51" s="1311"/>
      <c r="CC51" s="1311"/>
      <c r="CD51" s="1311"/>
      <c r="CE51" s="1311"/>
      <c r="CF51" s="1311">
        <v>94.5</v>
      </c>
      <c r="CG51" s="1311"/>
      <c r="CH51" s="1311"/>
      <c r="CI51" s="1311"/>
      <c r="CJ51" s="1311"/>
      <c r="CK51" s="1311"/>
      <c r="CL51" s="1311"/>
      <c r="CM51" s="1311"/>
      <c r="CN51" s="1311">
        <v>81.3</v>
      </c>
      <c r="CO51" s="1311"/>
      <c r="CP51" s="1311"/>
      <c r="CQ51" s="1311"/>
      <c r="CR51" s="1311"/>
      <c r="CS51" s="1311"/>
      <c r="CT51" s="1311"/>
      <c r="CU51" s="1311"/>
      <c r="CV51" s="1311">
        <v>64.900000000000006</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71.8</v>
      </c>
      <c r="BY53" s="1311"/>
      <c r="BZ53" s="1311"/>
      <c r="CA53" s="1311"/>
      <c r="CB53" s="1311"/>
      <c r="CC53" s="1311"/>
      <c r="CD53" s="1311"/>
      <c r="CE53" s="1311"/>
      <c r="CF53" s="1311">
        <v>68.5</v>
      </c>
      <c r="CG53" s="1311"/>
      <c r="CH53" s="1311"/>
      <c r="CI53" s="1311"/>
      <c r="CJ53" s="1311"/>
      <c r="CK53" s="1311"/>
      <c r="CL53" s="1311"/>
      <c r="CM53" s="1311"/>
      <c r="CN53" s="1311">
        <v>71.3</v>
      </c>
      <c r="CO53" s="1311"/>
      <c r="CP53" s="1311"/>
      <c r="CQ53" s="1311"/>
      <c r="CR53" s="1311"/>
      <c r="CS53" s="1311"/>
      <c r="CT53" s="1311"/>
      <c r="CU53" s="1311"/>
      <c r="CV53" s="1311">
        <v>80</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603</v>
      </c>
    </row>
    <row r="64" spans="1:109" x14ac:dyDescent="0.15">
      <c r="B64" s="1280"/>
      <c r="G64" s="1287"/>
      <c r="I64" s="1321"/>
      <c r="J64" s="1321"/>
      <c r="K64" s="1321"/>
      <c r="L64" s="1321"/>
      <c r="M64" s="1321"/>
      <c r="N64" s="1322"/>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549</v>
      </c>
      <c r="BQ72" s="1305"/>
      <c r="BR72" s="1305"/>
      <c r="BS72" s="1305"/>
      <c r="BT72" s="1305"/>
      <c r="BU72" s="1305"/>
      <c r="BV72" s="1305"/>
      <c r="BW72" s="1305"/>
      <c r="BX72" s="1305" t="s">
        <v>550</v>
      </c>
      <c r="BY72" s="1305"/>
      <c r="BZ72" s="1305"/>
      <c r="CA72" s="1305"/>
      <c r="CB72" s="1305"/>
      <c r="CC72" s="1305"/>
      <c r="CD72" s="1305"/>
      <c r="CE72" s="1305"/>
      <c r="CF72" s="1305" t="s">
        <v>551</v>
      </c>
      <c r="CG72" s="1305"/>
      <c r="CH72" s="1305"/>
      <c r="CI72" s="1305"/>
      <c r="CJ72" s="1305"/>
      <c r="CK72" s="1305"/>
      <c r="CL72" s="1305"/>
      <c r="CM72" s="1305"/>
      <c r="CN72" s="1305" t="s">
        <v>552</v>
      </c>
      <c r="CO72" s="1305"/>
      <c r="CP72" s="1305"/>
      <c r="CQ72" s="1305"/>
      <c r="CR72" s="1305"/>
      <c r="CS72" s="1305"/>
      <c r="CT72" s="1305"/>
      <c r="CU72" s="1305"/>
      <c r="CV72" s="1305" t="s">
        <v>553</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1">
        <v>107.4</v>
      </c>
      <c r="BQ73" s="1311"/>
      <c r="BR73" s="1311"/>
      <c r="BS73" s="1311"/>
      <c r="BT73" s="1311"/>
      <c r="BU73" s="1311"/>
      <c r="BV73" s="1311"/>
      <c r="BW73" s="1311"/>
      <c r="BX73" s="1311">
        <v>103</v>
      </c>
      <c r="BY73" s="1311"/>
      <c r="BZ73" s="1311"/>
      <c r="CA73" s="1311"/>
      <c r="CB73" s="1311"/>
      <c r="CC73" s="1311"/>
      <c r="CD73" s="1311"/>
      <c r="CE73" s="1311"/>
      <c r="CF73" s="1311">
        <v>94.5</v>
      </c>
      <c r="CG73" s="1311"/>
      <c r="CH73" s="1311"/>
      <c r="CI73" s="1311"/>
      <c r="CJ73" s="1311"/>
      <c r="CK73" s="1311"/>
      <c r="CL73" s="1311"/>
      <c r="CM73" s="1311"/>
      <c r="CN73" s="1311">
        <v>81.3</v>
      </c>
      <c r="CO73" s="1311"/>
      <c r="CP73" s="1311"/>
      <c r="CQ73" s="1311"/>
      <c r="CR73" s="1311"/>
      <c r="CS73" s="1311"/>
      <c r="CT73" s="1311"/>
      <c r="CU73" s="1311"/>
      <c r="CV73" s="1311">
        <v>64.900000000000006</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1">
        <v>14.7</v>
      </c>
      <c r="BQ75" s="1311"/>
      <c r="BR75" s="1311"/>
      <c r="BS75" s="1311"/>
      <c r="BT75" s="1311"/>
      <c r="BU75" s="1311"/>
      <c r="BV75" s="1311"/>
      <c r="BW75" s="1311"/>
      <c r="BX75" s="1311">
        <v>13.9</v>
      </c>
      <c r="BY75" s="1311"/>
      <c r="BZ75" s="1311"/>
      <c r="CA75" s="1311"/>
      <c r="CB75" s="1311"/>
      <c r="CC75" s="1311"/>
      <c r="CD75" s="1311"/>
      <c r="CE75" s="1311"/>
      <c r="CF75" s="1311">
        <v>12.4</v>
      </c>
      <c r="CG75" s="1311"/>
      <c r="CH75" s="1311"/>
      <c r="CI75" s="1311"/>
      <c r="CJ75" s="1311"/>
      <c r="CK75" s="1311"/>
      <c r="CL75" s="1311"/>
      <c r="CM75" s="1311"/>
      <c r="CN75" s="1311">
        <v>11.4</v>
      </c>
      <c r="CO75" s="1311"/>
      <c r="CP75" s="1311"/>
      <c r="CQ75" s="1311"/>
      <c r="CR75" s="1311"/>
      <c r="CS75" s="1311"/>
      <c r="CT75" s="1311"/>
      <c r="CU75" s="1311"/>
      <c r="CV75" s="1311">
        <v>10.5</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606</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D0Dr5Be+Ou68FZRAyCCEj547u92r3zmsGzAc5JyCOqr0M3z9jVbHIQu6+LKUyKHyzLRxUAg4uND6dKU8u3Du2w==" saltValue="dabDUa0/VKcLmtaOQoHL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BV71" sqref="BV71"/>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607</v>
      </c>
    </row>
  </sheetData>
  <sheetProtection algorithmName="SHA-512" hashValue="VjkQe7UvIFSCJ79mu9p4NaFG+HalQ1wqP8kCktosomJizcv/P6YGB7+5jxienElsboGzW2WPFxV7p5IsTPzVCg==" saltValue="vTUVVcB2Z8hbBQ3KtzxpW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BV71" sqref="BV71"/>
    </sheetView>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608</v>
      </c>
    </row>
  </sheetData>
  <sheetProtection algorithmName="SHA-512" hashValue="rb0w6Nl9gv84BhnsVmLrl2XTc+OEww2vQFtpwm7kiUx3vyGISyMWmYJySRKtUY6yqpWn0gu5YA5Rj+w5p+EvxA==" saltValue="swKcqmK7uXb/fu8dCPFW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51</v>
      </c>
      <c r="E2" s="149"/>
      <c r="F2" s="150" t="s">
        <v>546</v>
      </c>
      <c r="G2" s="151"/>
      <c r="H2" s="152"/>
    </row>
    <row r="3" spans="1:8" x14ac:dyDescent="0.15">
      <c r="A3" s="148" t="s">
        <v>539</v>
      </c>
      <c r="B3" s="153"/>
      <c r="C3" s="154"/>
      <c r="D3" s="155">
        <v>27063</v>
      </c>
      <c r="E3" s="156"/>
      <c r="F3" s="157">
        <v>69469</v>
      </c>
      <c r="G3" s="158"/>
      <c r="H3" s="159"/>
    </row>
    <row r="4" spans="1:8" x14ac:dyDescent="0.15">
      <c r="A4" s="160"/>
      <c r="B4" s="161"/>
      <c r="C4" s="162"/>
      <c r="D4" s="163">
        <v>21057</v>
      </c>
      <c r="E4" s="164"/>
      <c r="F4" s="165">
        <v>38215</v>
      </c>
      <c r="G4" s="166"/>
      <c r="H4" s="167"/>
    </row>
    <row r="5" spans="1:8" x14ac:dyDescent="0.15">
      <c r="A5" s="148" t="s">
        <v>541</v>
      </c>
      <c r="B5" s="153"/>
      <c r="C5" s="154"/>
      <c r="D5" s="155">
        <v>51880</v>
      </c>
      <c r="E5" s="156"/>
      <c r="F5" s="157">
        <v>67293</v>
      </c>
      <c r="G5" s="158"/>
      <c r="H5" s="159"/>
    </row>
    <row r="6" spans="1:8" x14ac:dyDescent="0.15">
      <c r="A6" s="160"/>
      <c r="B6" s="161"/>
      <c r="C6" s="162"/>
      <c r="D6" s="163">
        <v>9594</v>
      </c>
      <c r="E6" s="164"/>
      <c r="F6" s="165">
        <v>35076</v>
      </c>
      <c r="G6" s="166"/>
      <c r="H6" s="167"/>
    </row>
    <row r="7" spans="1:8" x14ac:dyDescent="0.15">
      <c r="A7" s="148" t="s">
        <v>542</v>
      </c>
      <c r="B7" s="153"/>
      <c r="C7" s="154"/>
      <c r="D7" s="155">
        <v>47629</v>
      </c>
      <c r="E7" s="156"/>
      <c r="F7" s="157">
        <v>67343</v>
      </c>
      <c r="G7" s="158"/>
      <c r="H7" s="159"/>
    </row>
    <row r="8" spans="1:8" x14ac:dyDescent="0.15">
      <c r="A8" s="160"/>
      <c r="B8" s="161"/>
      <c r="C8" s="162"/>
      <c r="D8" s="163">
        <v>38416</v>
      </c>
      <c r="E8" s="164"/>
      <c r="F8" s="165">
        <v>32865</v>
      </c>
      <c r="G8" s="166"/>
      <c r="H8" s="167"/>
    </row>
    <row r="9" spans="1:8" x14ac:dyDescent="0.15">
      <c r="A9" s="148" t="s">
        <v>543</v>
      </c>
      <c r="B9" s="153"/>
      <c r="C9" s="154"/>
      <c r="D9" s="155">
        <v>37600</v>
      </c>
      <c r="E9" s="156"/>
      <c r="F9" s="157">
        <v>73475</v>
      </c>
      <c r="G9" s="158"/>
      <c r="H9" s="159"/>
    </row>
    <row r="10" spans="1:8" x14ac:dyDescent="0.15">
      <c r="A10" s="160"/>
      <c r="B10" s="161"/>
      <c r="C10" s="162"/>
      <c r="D10" s="163">
        <v>20784</v>
      </c>
      <c r="E10" s="164"/>
      <c r="F10" s="165">
        <v>43072</v>
      </c>
      <c r="G10" s="166"/>
      <c r="H10" s="167"/>
    </row>
    <row r="11" spans="1:8" x14ac:dyDescent="0.15">
      <c r="A11" s="148" t="s">
        <v>544</v>
      </c>
      <c r="B11" s="153"/>
      <c r="C11" s="154"/>
      <c r="D11" s="155">
        <v>49713</v>
      </c>
      <c r="E11" s="156"/>
      <c r="F11" s="157">
        <v>87464</v>
      </c>
      <c r="G11" s="158"/>
      <c r="H11" s="159"/>
    </row>
    <row r="12" spans="1:8" x14ac:dyDescent="0.15">
      <c r="A12" s="160"/>
      <c r="B12" s="161"/>
      <c r="C12" s="168"/>
      <c r="D12" s="163">
        <v>38340</v>
      </c>
      <c r="E12" s="164"/>
      <c r="F12" s="165">
        <v>47479</v>
      </c>
      <c r="G12" s="166"/>
      <c r="H12" s="167"/>
    </row>
    <row r="13" spans="1:8" x14ac:dyDescent="0.15">
      <c r="A13" s="148"/>
      <c r="B13" s="153"/>
      <c r="C13" s="169"/>
      <c r="D13" s="170">
        <v>42777</v>
      </c>
      <c r="E13" s="171"/>
      <c r="F13" s="172">
        <v>73009</v>
      </c>
      <c r="G13" s="173"/>
      <c r="H13" s="159"/>
    </row>
    <row r="14" spans="1:8" x14ac:dyDescent="0.15">
      <c r="A14" s="160"/>
      <c r="B14" s="161"/>
      <c r="C14" s="162"/>
      <c r="D14" s="163">
        <v>25638</v>
      </c>
      <c r="E14" s="164"/>
      <c r="F14" s="165">
        <v>39341</v>
      </c>
      <c r="G14" s="166"/>
      <c r="H14" s="167"/>
    </row>
    <row r="17" spans="1:11" x14ac:dyDescent="0.15">
      <c r="A17" s="144" t="s">
        <v>52</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53</v>
      </c>
      <c r="B19" s="174">
        <f>ROUND(VALUE(SUBSTITUTE(実質収支比率等に係る経年分析!F$48,"▲","-")),2)</f>
        <v>3.65</v>
      </c>
      <c r="C19" s="174">
        <f>ROUND(VALUE(SUBSTITUTE(実質収支比率等に係る経年分析!G$48,"▲","-")),2)</f>
        <v>4.08</v>
      </c>
      <c r="D19" s="174">
        <f>ROUND(VALUE(SUBSTITUTE(実質収支比率等に係る経年分析!H$48,"▲","-")),2)</f>
        <v>3.21</v>
      </c>
      <c r="E19" s="174">
        <f>ROUND(VALUE(SUBSTITUTE(実質収支比率等に係る経年分析!I$48,"▲","-")),2)</f>
        <v>3.34</v>
      </c>
      <c r="F19" s="174">
        <f>ROUND(VALUE(SUBSTITUTE(実質収支比率等に係る経年分析!J$48,"▲","-")),2)</f>
        <v>3.8</v>
      </c>
    </row>
    <row r="20" spans="1:11" x14ac:dyDescent="0.15">
      <c r="A20" s="174" t="s">
        <v>54</v>
      </c>
      <c r="B20" s="174">
        <f>ROUND(VALUE(SUBSTITUTE(実質収支比率等に係る経年分析!F$47,"▲","-")),2)</f>
        <v>8.89</v>
      </c>
      <c r="C20" s="174">
        <f>ROUND(VALUE(SUBSTITUTE(実質収支比率等に係る経年分析!G$47,"▲","-")),2)</f>
        <v>10.71</v>
      </c>
      <c r="D20" s="174">
        <f>ROUND(VALUE(SUBSTITUTE(実質収支比率等に係る経年分析!H$47,"▲","-")),2)</f>
        <v>11.52</v>
      </c>
      <c r="E20" s="174">
        <f>ROUND(VALUE(SUBSTITUTE(実質収支比率等に係る経年分析!I$47,"▲","-")),2)</f>
        <v>12.73</v>
      </c>
      <c r="F20" s="174">
        <f>ROUND(VALUE(SUBSTITUTE(実質収支比率等に係る経年分析!J$47,"▲","-")),2)</f>
        <v>13.69</v>
      </c>
    </row>
    <row r="21" spans="1:11" x14ac:dyDescent="0.15">
      <c r="A21" s="174" t="s">
        <v>55</v>
      </c>
      <c r="B21" s="174">
        <f>IF(ISNUMBER(VALUE(SUBSTITUTE(実質収支比率等に係る経年分析!F$49,"▲","-"))),ROUND(VALUE(SUBSTITUTE(実質収支比率等に係る経年分析!F$49,"▲","-")),2),NA())</f>
        <v>0.97</v>
      </c>
      <c r="C21" s="174">
        <f>IF(ISNUMBER(VALUE(SUBSTITUTE(実質収支比率等に係る経年分析!G$49,"▲","-"))),ROUND(VALUE(SUBSTITUTE(実質収支比率等に係る経年分析!G$49,"▲","-")),2),NA())</f>
        <v>1.82</v>
      </c>
      <c r="D21" s="174">
        <f>IF(ISNUMBER(VALUE(SUBSTITUTE(実質収支比率等に係る経年分析!H$49,"▲","-"))),ROUND(VALUE(SUBSTITUTE(実質収支比率等に係る経年分析!H$49,"▲","-")),2),NA())</f>
        <v>-0.03</v>
      </c>
      <c r="E21" s="174">
        <f>IF(ISNUMBER(VALUE(SUBSTITUTE(実質収支比率等に係る経年分析!I$49,"▲","-"))),ROUND(VALUE(SUBSTITUTE(実質収支比率等に係る経年分析!I$49,"▲","-")),2),NA())</f>
        <v>1.25</v>
      </c>
      <c r="F21" s="174">
        <f>IF(ISNUMBER(VALUE(SUBSTITUTE(実質収支比率等に係る経年分析!J$49,"▲","-"))),ROUND(VALUE(SUBSTITUTE(実質収支比率等に係る経年分析!J$49,"▲","-")),2),NA())</f>
        <v>1.1100000000000001</v>
      </c>
    </row>
    <row r="24" spans="1:11" x14ac:dyDescent="0.15">
      <c r="A24" s="144" t="s">
        <v>56</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7.0000000000000007E-2</v>
      </c>
    </row>
    <row r="31" spans="1:11" x14ac:dyDescent="0.15">
      <c r="A31" s="175" t="str">
        <f>IF(連結実質赤字比率に係る赤字・黒字の構成分析!C$39="",NA(),連結実質赤字比率に係る赤字・黒字の構成分析!C$39)</f>
        <v>当別町下水道事業特別会計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v>
      </c>
    </row>
    <row r="33" spans="1:16" x14ac:dyDescent="0.15">
      <c r="A33" s="175" t="str">
        <f>IF(連結実質赤字比率に係る赤字・黒字の構成分析!C$37="",NA(),連結実質赤字比率に係る赤字・黒字の構成分析!C$37)</f>
        <v>国民健康保険特別会計</v>
      </c>
      <c r="B33" s="175">
        <f>IF(ROUND(VALUE(SUBSTITUTE(連結実質赤字比率に係る赤字・黒字の構成分析!F$37,"▲", "-")), 2) &lt; 0, ABS(ROUND(VALUE(SUBSTITUTE(連結実質赤字比率に係る赤字・黒字の構成分析!F$37,"▲", "-")), 2)), NA())</f>
        <v>1.8</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0.78</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3.64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v>
      </c>
    </row>
    <row r="35" spans="1:16" x14ac:dyDescent="0.15">
      <c r="A35" s="175" t="str">
        <f>IF(連結実質赤字比率に係る赤字・黒字の構成分析!C$35="",NA(),連結実質赤字比率に係る赤字・黒字の構成分析!C$35)</f>
        <v>当別町水道事業会計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5.64</v>
      </c>
    </row>
    <row r="36" spans="1:16" x14ac:dyDescent="0.15">
      <c r="A36" s="175" t="str">
        <f>IF(連結実質赤字比率に係る赤字・黒字の構成分析!C$34="",NA(),連結実質赤字比率に係る赤字・黒字の構成分析!C$34)</f>
        <v>介護サービス事業特別会計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v>
      </c>
      <c r="J36" s="175">
        <f>IF(ROUND(VALUE(SUBSTITUTE(連結実質赤字比率に係る赤字・黒字の構成分析!J$34,"▲", "-")), 2) &lt; 0, ABS(ROUND(VALUE(SUBSTITUTE(連結実質赤字比率に係る赤字・黒字の構成分析!J$34,"▲", "-")), 2)), NA())</f>
        <v>0.14000000000000001</v>
      </c>
      <c r="K36" s="175" t="e">
        <f>IF(ROUND(VALUE(SUBSTITUTE(連結実質赤字比率に係る赤字・黒字の構成分析!J$34,"▲", "-")), 2) &gt;= 0, ABS(ROUND(VALUE(SUBSTITUTE(連結実質赤字比率に係る赤字・黒字の構成分析!J$34,"▲", "-")), 2)), NA())</f>
        <v>#N/A</v>
      </c>
    </row>
    <row r="39" spans="1:16" x14ac:dyDescent="0.15">
      <c r="A39" s="144" t="s">
        <v>59</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1195</v>
      </c>
      <c r="E42" s="176"/>
      <c r="F42" s="176"/>
      <c r="G42" s="176">
        <f>'実質公債費比率（分子）の構造'!L$52</f>
        <v>1127</v>
      </c>
      <c r="H42" s="176"/>
      <c r="I42" s="176"/>
      <c r="J42" s="176">
        <f>'実質公債費比率（分子）の構造'!M$52</f>
        <v>1123</v>
      </c>
      <c r="K42" s="176"/>
      <c r="L42" s="176"/>
      <c r="M42" s="176">
        <f>'実質公債費比率（分子）の構造'!N$52</f>
        <v>1092</v>
      </c>
      <c r="N42" s="176"/>
      <c r="O42" s="176"/>
      <c r="P42" s="176">
        <f>'実質公債費比率（分子）の構造'!O$52</f>
        <v>1046</v>
      </c>
    </row>
    <row r="43" spans="1:16" x14ac:dyDescent="0.15">
      <c r="A43" s="176" t="s">
        <v>63</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64</v>
      </c>
      <c r="B44" s="176">
        <f>'実質公債費比率（分子）の構造'!K$50</f>
        <v>12</v>
      </c>
      <c r="C44" s="176"/>
      <c r="D44" s="176"/>
      <c r="E44" s="176">
        <f>'実質公債費比率（分子）の構造'!L$50</f>
        <v>12</v>
      </c>
      <c r="F44" s="176"/>
      <c r="G44" s="176"/>
      <c r="H44" s="176">
        <f>'実質公債費比率（分子）の構造'!M$50</f>
        <v>12</v>
      </c>
      <c r="I44" s="176"/>
      <c r="J44" s="176"/>
      <c r="K44" s="176">
        <f>'実質公債費比率（分子）の構造'!N$50</f>
        <v>63</v>
      </c>
      <c r="L44" s="176"/>
      <c r="M44" s="176"/>
      <c r="N44" s="176">
        <f>'実質公債費比率（分子）の構造'!O$50</f>
        <v>1</v>
      </c>
      <c r="O44" s="176"/>
      <c r="P44" s="176"/>
    </row>
    <row r="45" spans="1:16" x14ac:dyDescent="0.15">
      <c r="A45" s="176" t="s">
        <v>65</v>
      </c>
      <c r="B45" s="176">
        <f>'実質公債費比率（分子）の構造'!K$49</f>
        <v>27</v>
      </c>
      <c r="C45" s="176"/>
      <c r="D45" s="176"/>
      <c r="E45" s="176">
        <f>'実質公債費比率（分子）の構造'!L$49</f>
        <v>31</v>
      </c>
      <c r="F45" s="176"/>
      <c r="G45" s="176"/>
      <c r="H45" s="176">
        <f>'実質公債費比率（分子）の構造'!M$49</f>
        <v>43</v>
      </c>
      <c r="I45" s="176"/>
      <c r="J45" s="176"/>
      <c r="K45" s="176">
        <f>'実質公債費比率（分子）の構造'!N$49</f>
        <v>43</v>
      </c>
      <c r="L45" s="176"/>
      <c r="M45" s="176"/>
      <c r="N45" s="176">
        <f>'実質公債費比率（分子）の構造'!O$49</f>
        <v>43</v>
      </c>
      <c r="O45" s="176"/>
      <c r="P45" s="176"/>
    </row>
    <row r="46" spans="1:16" x14ac:dyDescent="0.15">
      <c r="A46" s="176" t="s">
        <v>66</v>
      </c>
      <c r="B46" s="176">
        <f>'実質公債費比率（分子）の構造'!K$48</f>
        <v>375</v>
      </c>
      <c r="C46" s="176"/>
      <c r="D46" s="176"/>
      <c r="E46" s="176">
        <f>'実質公債費比率（分子）の構造'!L$48</f>
        <v>377</v>
      </c>
      <c r="F46" s="176"/>
      <c r="G46" s="176"/>
      <c r="H46" s="176">
        <f>'実質公債費比率（分子）の構造'!M$48</f>
        <v>398</v>
      </c>
      <c r="I46" s="176"/>
      <c r="J46" s="176"/>
      <c r="K46" s="176">
        <f>'実質公債費比率（分子）の構造'!N$48</f>
        <v>403</v>
      </c>
      <c r="L46" s="176"/>
      <c r="M46" s="176"/>
      <c r="N46" s="176">
        <f>'実質公債費比率（分子）の構造'!O$48</f>
        <v>404</v>
      </c>
      <c r="O46" s="176"/>
      <c r="P46" s="176"/>
    </row>
    <row r="47" spans="1:16" x14ac:dyDescent="0.15">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1533</v>
      </c>
      <c r="C49" s="176"/>
      <c r="D49" s="176"/>
      <c r="E49" s="176">
        <f>'実質公債費比率（分子）の構造'!L$45</f>
        <v>1367</v>
      </c>
      <c r="F49" s="176"/>
      <c r="G49" s="176"/>
      <c r="H49" s="176">
        <f>'実質公債費比率（分子）の構造'!M$45</f>
        <v>1215</v>
      </c>
      <c r="I49" s="176"/>
      <c r="J49" s="176"/>
      <c r="K49" s="176">
        <f>'実質公債費比率（分子）の構造'!N$45</f>
        <v>1156</v>
      </c>
      <c r="L49" s="176"/>
      <c r="M49" s="176"/>
      <c r="N49" s="176">
        <f>'実質公債費比率（分子）の構造'!O$45</f>
        <v>1102</v>
      </c>
      <c r="O49" s="176"/>
      <c r="P49" s="176"/>
    </row>
    <row r="50" spans="1:16" x14ac:dyDescent="0.15">
      <c r="A50" s="176" t="s">
        <v>70</v>
      </c>
      <c r="B50" s="176" t="e">
        <f>NA()</f>
        <v>#N/A</v>
      </c>
      <c r="C50" s="176">
        <f>IF(ISNUMBER('実質公債費比率（分子）の構造'!K$53),'実質公債費比率（分子）の構造'!K$53,NA())</f>
        <v>753</v>
      </c>
      <c r="D50" s="176" t="e">
        <f>NA()</f>
        <v>#N/A</v>
      </c>
      <c r="E50" s="176" t="e">
        <f>NA()</f>
        <v>#N/A</v>
      </c>
      <c r="F50" s="176">
        <f>IF(ISNUMBER('実質公債費比率（分子）の構造'!L$53),'実質公債費比率（分子）の構造'!L$53,NA())</f>
        <v>660</v>
      </c>
      <c r="G50" s="176" t="e">
        <f>NA()</f>
        <v>#N/A</v>
      </c>
      <c r="H50" s="176" t="e">
        <f>NA()</f>
        <v>#N/A</v>
      </c>
      <c r="I50" s="176">
        <f>IF(ISNUMBER('実質公債費比率（分子）の構造'!M$53),'実質公債費比率（分子）の構造'!M$53,NA())</f>
        <v>545</v>
      </c>
      <c r="J50" s="176" t="e">
        <f>NA()</f>
        <v>#N/A</v>
      </c>
      <c r="K50" s="176" t="e">
        <f>NA()</f>
        <v>#N/A</v>
      </c>
      <c r="L50" s="176">
        <f>IF(ISNUMBER('実質公債費比率（分子）の構造'!N$53),'実質公債費比率（分子）の構造'!N$53,NA())</f>
        <v>573</v>
      </c>
      <c r="M50" s="176" t="e">
        <f>NA()</f>
        <v>#N/A</v>
      </c>
      <c r="N50" s="176" t="e">
        <f>NA()</f>
        <v>#N/A</v>
      </c>
      <c r="O50" s="176">
        <f>IF(ISNUMBER('実質公債費比率（分子）の構造'!O$53),'実質公債費比率（分子）の構造'!O$53,NA())</f>
        <v>504</v>
      </c>
      <c r="P50" s="176" t="e">
        <f>NA()</f>
        <v>#N/A</v>
      </c>
    </row>
    <row r="53" spans="1:16" x14ac:dyDescent="0.15">
      <c r="A53" s="144" t="s">
        <v>71</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42</v>
      </c>
      <c r="B56" s="175"/>
      <c r="C56" s="175"/>
      <c r="D56" s="175">
        <f>'将来負担比率（分子）の構造'!I$52</f>
        <v>10100</v>
      </c>
      <c r="E56" s="175"/>
      <c r="F56" s="175"/>
      <c r="G56" s="175">
        <f>'将来負担比率（分子）の構造'!J$52</f>
        <v>9757</v>
      </c>
      <c r="H56" s="175"/>
      <c r="I56" s="175"/>
      <c r="J56" s="175">
        <f>'将来負担比率（分子）の構造'!K$52</f>
        <v>9375</v>
      </c>
      <c r="K56" s="175"/>
      <c r="L56" s="175"/>
      <c r="M56" s="175">
        <f>'将来負担比率（分子）の構造'!L$52</f>
        <v>8934</v>
      </c>
      <c r="N56" s="175"/>
      <c r="O56" s="175"/>
      <c r="P56" s="175">
        <f>'将来負担比率（分子）の構造'!M$52</f>
        <v>8516</v>
      </c>
    </row>
    <row r="57" spans="1:16" x14ac:dyDescent="0.15">
      <c r="A57" s="175" t="s">
        <v>41</v>
      </c>
      <c r="B57" s="175"/>
      <c r="C57" s="175"/>
      <c r="D57" s="175">
        <f>'将来負担比率（分子）の構造'!I$51</f>
        <v>1054</v>
      </c>
      <c r="E57" s="175"/>
      <c r="F57" s="175"/>
      <c r="G57" s="175">
        <f>'将来負担比率（分子）の構造'!J$51</f>
        <v>960</v>
      </c>
      <c r="H57" s="175"/>
      <c r="I57" s="175"/>
      <c r="J57" s="175">
        <f>'将来負担比率（分子）の構造'!K$51</f>
        <v>888</v>
      </c>
      <c r="K57" s="175"/>
      <c r="L57" s="175"/>
      <c r="M57" s="175">
        <f>'将来負担比率（分子）の構造'!L$51</f>
        <v>819</v>
      </c>
      <c r="N57" s="175"/>
      <c r="O57" s="175"/>
      <c r="P57" s="175">
        <f>'将来負担比率（分子）の構造'!M$51</f>
        <v>778</v>
      </c>
    </row>
    <row r="58" spans="1:16" x14ac:dyDescent="0.15">
      <c r="A58" s="175" t="s">
        <v>40</v>
      </c>
      <c r="B58" s="175"/>
      <c r="C58" s="175"/>
      <c r="D58" s="175">
        <f>'将来負担比率（分子）の構造'!I$50</f>
        <v>2327</v>
      </c>
      <c r="E58" s="175"/>
      <c r="F58" s="175"/>
      <c r="G58" s="175">
        <f>'将来負担比率（分子）の構造'!J$50</f>
        <v>2616</v>
      </c>
      <c r="H58" s="175"/>
      <c r="I58" s="175"/>
      <c r="J58" s="175">
        <f>'将来負担比率（分子）の構造'!K$50</f>
        <v>2756</v>
      </c>
      <c r="K58" s="175"/>
      <c r="L58" s="175"/>
      <c r="M58" s="175">
        <f>'将来負担比率（分子）の構造'!L$50</f>
        <v>3112</v>
      </c>
      <c r="N58" s="175"/>
      <c r="O58" s="175"/>
      <c r="P58" s="175">
        <f>'将来負担比率（分子）の構造'!M$50</f>
        <v>4074</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34</v>
      </c>
      <c r="B62" s="175">
        <f>'将来負担比率（分子）の構造'!I$45</f>
        <v>1526</v>
      </c>
      <c r="C62" s="175"/>
      <c r="D62" s="175"/>
      <c r="E62" s="175">
        <f>'将来負担比率（分子）の構造'!J$45</f>
        <v>1477</v>
      </c>
      <c r="F62" s="175"/>
      <c r="G62" s="175"/>
      <c r="H62" s="175">
        <f>'将来負担比率（分子）の構造'!K$45</f>
        <v>1435</v>
      </c>
      <c r="I62" s="175"/>
      <c r="J62" s="175"/>
      <c r="K62" s="175">
        <f>'将来負担比率（分子）の構造'!L$45</f>
        <v>1351</v>
      </c>
      <c r="L62" s="175"/>
      <c r="M62" s="175"/>
      <c r="N62" s="175">
        <f>'将来負担比率（分子）の構造'!M$45</f>
        <v>1349</v>
      </c>
      <c r="O62" s="175"/>
      <c r="P62" s="175"/>
    </row>
    <row r="63" spans="1:16" x14ac:dyDescent="0.15">
      <c r="A63" s="175" t="s">
        <v>33</v>
      </c>
      <c r="B63" s="175">
        <f>'将来負担比率（分子）の構造'!I$44</f>
        <v>395</v>
      </c>
      <c r="C63" s="175"/>
      <c r="D63" s="175"/>
      <c r="E63" s="175">
        <f>'将来負担比率（分子）の構造'!J$44</f>
        <v>394</v>
      </c>
      <c r="F63" s="175"/>
      <c r="G63" s="175"/>
      <c r="H63" s="175">
        <f>'将来負担比率（分子）の構造'!K$44</f>
        <v>361</v>
      </c>
      <c r="I63" s="175"/>
      <c r="J63" s="175"/>
      <c r="K63" s="175">
        <f>'将来負担比率（分子）の構造'!L$44</f>
        <v>338</v>
      </c>
      <c r="L63" s="175"/>
      <c r="M63" s="175"/>
      <c r="N63" s="175">
        <f>'将来負担比率（分子）の構造'!M$44</f>
        <v>316</v>
      </c>
      <c r="O63" s="175"/>
      <c r="P63" s="175"/>
    </row>
    <row r="64" spans="1:16" x14ac:dyDescent="0.15">
      <c r="A64" s="175" t="s">
        <v>32</v>
      </c>
      <c r="B64" s="175">
        <f>'将来負担比率（分子）の構造'!I$43</f>
        <v>5085</v>
      </c>
      <c r="C64" s="175"/>
      <c r="D64" s="175"/>
      <c r="E64" s="175">
        <f>'将来負担比率（分子）の構造'!J$43</f>
        <v>5089</v>
      </c>
      <c r="F64" s="175"/>
      <c r="G64" s="175"/>
      <c r="H64" s="175">
        <f>'将来負担比率（分子）の構造'!K$43</f>
        <v>4990</v>
      </c>
      <c r="I64" s="175"/>
      <c r="J64" s="175"/>
      <c r="K64" s="175">
        <f>'将来負担比率（分子）の構造'!L$43</f>
        <v>4904</v>
      </c>
      <c r="L64" s="175"/>
      <c r="M64" s="175"/>
      <c r="N64" s="175">
        <f>'将来負担比率（分子）の構造'!M$43</f>
        <v>4845</v>
      </c>
      <c r="O64" s="175"/>
      <c r="P64" s="175"/>
    </row>
    <row r="65" spans="1:16" x14ac:dyDescent="0.15">
      <c r="A65" s="175" t="s">
        <v>31</v>
      </c>
      <c r="B65" s="175">
        <f>'将来負担比率（分子）の構造'!I$42</f>
        <v>734</v>
      </c>
      <c r="C65" s="175"/>
      <c r="D65" s="175"/>
      <c r="E65" s="175">
        <f>'将来負担比率（分子）の構造'!J$42</f>
        <v>769</v>
      </c>
      <c r="F65" s="175"/>
      <c r="G65" s="175"/>
      <c r="H65" s="175">
        <f>'将来負担比率（分子）の構造'!K$42</f>
        <v>647</v>
      </c>
      <c r="I65" s="175"/>
      <c r="J65" s="175"/>
      <c r="K65" s="175">
        <f>'将来負担比率（分子）の構造'!L$42</f>
        <v>461</v>
      </c>
      <c r="L65" s="175"/>
      <c r="M65" s="175"/>
      <c r="N65" s="175">
        <f>'将来負担比率（分子）の構造'!M$42</f>
        <v>536</v>
      </c>
      <c r="O65" s="175"/>
      <c r="P65" s="175"/>
    </row>
    <row r="66" spans="1:16" x14ac:dyDescent="0.15">
      <c r="A66" s="175" t="s">
        <v>30</v>
      </c>
      <c r="B66" s="175">
        <f>'将来負担比率（分子）の構造'!I$41</f>
        <v>11465</v>
      </c>
      <c r="C66" s="175"/>
      <c r="D66" s="175"/>
      <c r="E66" s="175">
        <f>'将来負担比率（分子）の構造'!J$41</f>
        <v>10925</v>
      </c>
      <c r="F66" s="175"/>
      <c r="G66" s="175"/>
      <c r="H66" s="175">
        <f>'将来負担比率（分子）の構造'!K$41</f>
        <v>10485</v>
      </c>
      <c r="I66" s="175"/>
      <c r="J66" s="175"/>
      <c r="K66" s="175">
        <f>'将来負担比率（分子）の構造'!L$41</f>
        <v>10019</v>
      </c>
      <c r="L66" s="175"/>
      <c r="M66" s="175"/>
      <c r="N66" s="175">
        <f>'将来負担比率（分子）の構造'!M$41</f>
        <v>9624</v>
      </c>
      <c r="O66" s="175"/>
      <c r="P66" s="175"/>
    </row>
    <row r="67" spans="1:16" x14ac:dyDescent="0.15">
      <c r="A67" s="175" t="s">
        <v>74</v>
      </c>
      <c r="B67" s="175" t="e">
        <f>NA()</f>
        <v>#N/A</v>
      </c>
      <c r="C67" s="175">
        <f>IF(ISNUMBER('将来負担比率（分子）の構造'!I$53), IF('将来負担比率（分子）の構造'!I$53 &lt; 0, 0, '将来負担比率（分子）の構造'!I$53), NA())</f>
        <v>5724</v>
      </c>
      <c r="D67" s="175" t="e">
        <f>NA()</f>
        <v>#N/A</v>
      </c>
      <c r="E67" s="175" t="e">
        <f>NA()</f>
        <v>#N/A</v>
      </c>
      <c r="F67" s="175">
        <f>IF(ISNUMBER('将来負担比率（分子）の構造'!J$53), IF('将来負担比率（分子）の構造'!J$53 &lt; 0, 0, '将来負担比率（分子）の構造'!J$53), NA())</f>
        <v>5322</v>
      </c>
      <c r="G67" s="175" t="e">
        <f>NA()</f>
        <v>#N/A</v>
      </c>
      <c r="H67" s="175" t="e">
        <f>NA()</f>
        <v>#N/A</v>
      </c>
      <c r="I67" s="175">
        <f>IF(ISNUMBER('将来負担比率（分子）の構造'!K$53), IF('将来負担比率（分子）の構造'!K$53 &lt; 0, 0, '将来負担比率（分子）の構造'!K$53), NA())</f>
        <v>4900</v>
      </c>
      <c r="J67" s="175" t="e">
        <f>NA()</f>
        <v>#N/A</v>
      </c>
      <c r="K67" s="175" t="e">
        <f>NA()</f>
        <v>#N/A</v>
      </c>
      <c r="L67" s="175">
        <f>IF(ISNUMBER('将来負担比率（分子）の構造'!L$53), IF('将来負担比率（分子）の構造'!L$53 &lt; 0, 0, '将来負担比率（分子）の構造'!L$53), NA())</f>
        <v>4208</v>
      </c>
      <c r="M67" s="175" t="e">
        <f>NA()</f>
        <v>#N/A</v>
      </c>
      <c r="N67" s="175" t="e">
        <f>NA()</f>
        <v>#N/A</v>
      </c>
      <c r="O67" s="175">
        <f>IF(ISNUMBER('将来負担比率（分子）の構造'!M$53), IF('将来負担比率（分子）の構造'!M$53 &lt; 0, 0, '将来負担比率（分子）の構造'!M$53), NA())</f>
        <v>3301</v>
      </c>
      <c r="P67" s="175" t="e">
        <f>NA()</f>
        <v>#N/A</v>
      </c>
    </row>
    <row r="70" spans="1:16" x14ac:dyDescent="0.15">
      <c r="A70" s="177" t="s">
        <v>75</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76</v>
      </c>
      <c r="B72" s="179">
        <f>基金残高に係る経年分析!F55</f>
        <v>714</v>
      </c>
      <c r="C72" s="179">
        <f>基金残高に係る経年分析!G55</f>
        <v>784</v>
      </c>
      <c r="D72" s="179">
        <f>基金残高に係る経年分析!H55</f>
        <v>827</v>
      </c>
    </row>
    <row r="73" spans="1:16" x14ac:dyDescent="0.15">
      <c r="A73" s="178" t="s">
        <v>77</v>
      </c>
      <c r="B73" s="179">
        <f>基金残高に係る経年分析!F56</f>
        <v>1204</v>
      </c>
      <c r="C73" s="179">
        <f>基金残高に係る経年分析!G56</f>
        <v>1213</v>
      </c>
      <c r="D73" s="179">
        <f>基金残高に係る経年分析!H56</f>
        <v>1217</v>
      </c>
    </row>
    <row r="74" spans="1:16" x14ac:dyDescent="0.15">
      <c r="A74" s="178" t="s">
        <v>78</v>
      </c>
      <c r="B74" s="179">
        <f>基金残高に係る経年分析!F57</f>
        <v>815</v>
      </c>
      <c r="C74" s="179">
        <f>基金残高に係る経年分析!G57</f>
        <v>1041</v>
      </c>
      <c r="D74" s="179">
        <f>基金残高に係る経年分析!H57</f>
        <v>1932</v>
      </c>
    </row>
  </sheetData>
  <sheetProtection algorithmName="SHA-512" hashValue="4xOI47zH9IHzmsSKdKV9A6Cl/x0yTmtvGcPHgH7e3lL/FcXZZom1wa2EQi4Hhpo9qgn4jxNEUDr8mZ92jY+CJA==" saltValue="LDyEIR9N4G0SoZZaaanG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59" t="s">
        <v>212</v>
      </c>
      <c r="DI1" s="760"/>
      <c r="DJ1" s="760"/>
      <c r="DK1" s="760"/>
      <c r="DL1" s="760"/>
      <c r="DM1" s="760"/>
      <c r="DN1" s="761"/>
      <c r="DO1" s="220"/>
      <c r="DP1" s="759" t="s">
        <v>213</v>
      </c>
      <c r="DQ1" s="760"/>
      <c r="DR1" s="760"/>
      <c r="DS1" s="760"/>
      <c r="DT1" s="760"/>
      <c r="DU1" s="760"/>
      <c r="DV1" s="760"/>
      <c r="DW1" s="760"/>
      <c r="DX1" s="760"/>
      <c r="DY1" s="760"/>
      <c r="DZ1" s="760"/>
      <c r="EA1" s="760"/>
      <c r="EB1" s="760"/>
      <c r="EC1" s="761"/>
      <c r="ED1" s="218"/>
      <c r="EE1" s="218"/>
      <c r="EF1" s="218"/>
      <c r="EG1" s="218"/>
      <c r="EH1" s="218"/>
      <c r="EI1" s="218"/>
      <c r="EJ1" s="218"/>
      <c r="EK1" s="218"/>
      <c r="EL1" s="218"/>
      <c r="EM1" s="218"/>
    </row>
    <row r="2" spans="2:143" ht="22.5" customHeight="1" x14ac:dyDescent="0.15">
      <c r="B2" s="221" t="s">
        <v>214</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4" customFormat="1" ht="11.25" customHeight="1" x14ac:dyDescent="0.15">
      <c r="B5" s="706" t="s">
        <v>225</v>
      </c>
      <c r="C5" s="707"/>
      <c r="D5" s="707"/>
      <c r="E5" s="707"/>
      <c r="F5" s="707"/>
      <c r="G5" s="707"/>
      <c r="H5" s="707"/>
      <c r="I5" s="707"/>
      <c r="J5" s="707"/>
      <c r="K5" s="707"/>
      <c r="L5" s="707"/>
      <c r="M5" s="707"/>
      <c r="N5" s="707"/>
      <c r="O5" s="707"/>
      <c r="P5" s="707"/>
      <c r="Q5" s="708"/>
      <c r="R5" s="695">
        <v>2080596</v>
      </c>
      <c r="S5" s="696"/>
      <c r="T5" s="696"/>
      <c r="U5" s="696"/>
      <c r="V5" s="696"/>
      <c r="W5" s="696"/>
      <c r="X5" s="696"/>
      <c r="Y5" s="739"/>
      <c r="Z5" s="757">
        <v>17.600000000000001</v>
      </c>
      <c r="AA5" s="757"/>
      <c r="AB5" s="757"/>
      <c r="AC5" s="757"/>
      <c r="AD5" s="758">
        <v>2019656</v>
      </c>
      <c r="AE5" s="758"/>
      <c r="AF5" s="758"/>
      <c r="AG5" s="758"/>
      <c r="AH5" s="758"/>
      <c r="AI5" s="758"/>
      <c r="AJ5" s="758"/>
      <c r="AK5" s="758"/>
      <c r="AL5" s="740">
        <v>34.5</v>
      </c>
      <c r="AM5" s="711"/>
      <c r="AN5" s="711"/>
      <c r="AO5" s="741"/>
      <c r="AP5" s="706" t="s">
        <v>226</v>
      </c>
      <c r="AQ5" s="707"/>
      <c r="AR5" s="707"/>
      <c r="AS5" s="707"/>
      <c r="AT5" s="707"/>
      <c r="AU5" s="707"/>
      <c r="AV5" s="707"/>
      <c r="AW5" s="707"/>
      <c r="AX5" s="707"/>
      <c r="AY5" s="707"/>
      <c r="AZ5" s="707"/>
      <c r="BA5" s="707"/>
      <c r="BB5" s="707"/>
      <c r="BC5" s="707"/>
      <c r="BD5" s="707"/>
      <c r="BE5" s="707"/>
      <c r="BF5" s="708"/>
      <c r="BG5" s="640">
        <v>2017940</v>
      </c>
      <c r="BH5" s="641"/>
      <c r="BI5" s="641"/>
      <c r="BJ5" s="641"/>
      <c r="BK5" s="641"/>
      <c r="BL5" s="641"/>
      <c r="BM5" s="641"/>
      <c r="BN5" s="642"/>
      <c r="BO5" s="677">
        <v>97</v>
      </c>
      <c r="BP5" s="677"/>
      <c r="BQ5" s="677"/>
      <c r="BR5" s="677"/>
      <c r="BS5" s="678">
        <v>56390</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157624</v>
      </c>
      <c r="S6" s="641"/>
      <c r="T6" s="641"/>
      <c r="U6" s="641"/>
      <c r="V6" s="641"/>
      <c r="W6" s="641"/>
      <c r="X6" s="641"/>
      <c r="Y6" s="642"/>
      <c r="Z6" s="677">
        <v>1.3</v>
      </c>
      <c r="AA6" s="677"/>
      <c r="AB6" s="677"/>
      <c r="AC6" s="677"/>
      <c r="AD6" s="678">
        <v>157624</v>
      </c>
      <c r="AE6" s="678"/>
      <c r="AF6" s="678"/>
      <c r="AG6" s="678"/>
      <c r="AH6" s="678"/>
      <c r="AI6" s="678"/>
      <c r="AJ6" s="678"/>
      <c r="AK6" s="678"/>
      <c r="AL6" s="643">
        <v>2.7</v>
      </c>
      <c r="AM6" s="644"/>
      <c r="AN6" s="644"/>
      <c r="AO6" s="679"/>
      <c r="AP6" s="637" t="s">
        <v>231</v>
      </c>
      <c r="AQ6" s="638"/>
      <c r="AR6" s="638"/>
      <c r="AS6" s="638"/>
      <c r="AT6" s="638"/>
      <c r="AU6" s="638"/>
      <c r="AV6" s="638"/>
      <c r="AW6" s="638"/>
      <c r="AX6" s="638"/>
      <c r="AY6" s="638"/>
      <c r="AZ6" s="638"/>
      <c r="BA6" s="638"/>
      <c r="BB6" s="638"/>
      <c r="BC6" s="638"/>
      <c r="BD6" s="638"/>
      <c r="BE6" s="638"/>
      <c r="BF6" s="639"/>
      <c r="BG6" s="640">
        <v>2017940</v>
      </c>
      <c r="BH6" s="641"/>
      <c r="BI6" s="641"/>
      <c r="BJ6" s="641"/>
      <c r="BK6" s="641"/>
      <c r="BL6" s="641"/>
      <c r="BM6" s="641"/>
      <c r="BN6" s="642"/>
      <c r="BO6" s="677">
        <v>97</v>
      </c>
      <c r="BP6" s="677"/>
      <c r="BQ6" s="677"/>
      <c r="BR6" s="677"/>
      <c r="BS6" s="678">
        <v>56390</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115141</v>
      </c>
      <c r="CS6" s="641"/>
      <c r="CT6" s="641"/>
      <c r="CU6" s="641"/>
      <c r="CV6" s="641"/>
      <c r="CW6" s="641"/>
      <c r="CX6" s="641"/>
      <c r="CY6" s="642"/>
      <c r="CZ6" s="740">
        <v>1</v>
      </c>
      <c r="DA6" s="711"/>
      <c r="DB6" s="711"/>
      <c r="DC6" s="743"/>
      <c r="DD6" s="646" t="s">
        <v>233</v>
      </c>
      <c r="DE6" s="641"/>
      <c r="DF6" s="641"/>
      <c r="DG6" s="641"/>
      <c r="DH6" s="641"/>
      <c r="DI6" s="641"/>
      <c r="DJ6" s="641"/>
      <c r="DK6" s="641"/>
      <c r="DL6" s="641"/>
      <c r="DM6" s="641"/>
      <c r="DN6" s="641"/>
      <c r="DO6" s="641"/>
      <c r="DP6" s="642"/>
      <c r="DQ6" s="646">
        <v>115141</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1210</v>
      </c>
      <c r="S7" s="641"/>
      <c r="T7" s="641"/>
      <c r="U7" s="641"/>
      <c r="V7" s="641"/>
      <c r="W7" s="641"/>
      <c r="X7" s="641"/>
      <c r="Y7" s="642"/>
      <c r="Z7" s="677">
        <v>0</v>
      </c>
      <c r="AA7" s="677"/>
      <c r="AB7" s="677"/>
      <c r="AC7" s="677"/>
      <c r="AD7" s="678">
        <v>1210</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982892</v>
      </c>
      <c r="BH7" s="641"/>
      <c r="BI7" s="641"/>
      <c r="BJ7" s="641"/>
      <c r="BK7" s="641"/>
      <c r="BL7" s="641"/>
      <c r="BM7" s="641"/>
      <c r="BN7" s="642"/>
      <c r="BO7" s="677">
        <v>47.2</v>
      </c>
      <c r="BP7" s="677"/>
      <c r="BQ7" s="677"/>
      <c r="BR7" s="677"/>
      <c r="BS7" s="678">
        <v>56390</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3590681</v>
      </c>
      <c r="CS7" s="641"/>
      <c r="CT7" s="641"/>
      <c r="CU7" s="641"/>
      <c r="CV7" s="641"/>
      <c r="CW7" s="641"/>
      <c r="CX7" s="641"/>
      <c r="CY7" s="642"/>
      <c r="CZ7" s="677">
        <v>31</v>
      </c>
      <c r="DA7" s="677"/>
      <c r="DB7" s="677"/>
      <c r="DC7" s="677"/>
      <c r="DD7" s="646">
        <v>53596</v>
      </c>
      <c r="DE7" s="641"/>
      <c r="DF7" s="641"/>
      <c r="DG7" s="641"/>
      <c r="DH7" s="641"/>
      <c r="DI7" s="641"/>
      <c r="DJ7" s="641"/>
      <c r="DK7" s="641"/>
      <c r="DL7" s="641"/>
      <c r="DM7" s="641"/>
      <c r="DN7" s="641"/>
      <c r="DO7" s="641"/>
      <c r="DP7" s="642"/>
      <c r="DQ7" s="646">
        <v>874254</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3940</v>
      </c>
      <c r="S8" s="641"/>
      <c r="T8" s="641"/>
      <c r="U8" s="641"/>
      <c r="V8" s="641"/>
      <c r="W8" s="641"/>
      <c r="X8" s="641"/>
      <c r="Y8" s="642"/>
      <c r="Z8" s="677">
        <v>0</v>
      </c>
      <c r="AA8" s="677"/>
      <c r="AB8" s="677"/>
      <c r="AC8" s="677"/>
      <c r="AD8" s="678">
        <v>3940</v>
      </c>
      <c r="AE8" s="678"/>
      <c r="AF8" s="678"/>
      <c r="AG8" s="678"/>
      <c r="AH8" s="678"/>
      <c r="AI8" s="678"/>
      <c r="AJ8" s="678"/>
      <c r="AK8" s="678"/>
      <c r="AL8" s="643">
        <v>0.1</v>
      </c>
      <c r="AM8" s="644"/>
      <c r="AN8" s="644"/>
      <c r="AO8" s="679"/>
      <c r="AP8" s="637" t="s">
        <v>238</v>
      </c>
      <c r="AQ8" s="638"/>
      <c r="AR8" s="638"/>
      <c r="AS8" s="638"/>
      <c r="AT8" s="638"/>
      <c r="AU8" s="638"/>
      <c r="AV8" s="638"/>
      <c r="AW8" s="638"/>
      <c r="AX8" s="638"/>
      <c r="AY8" s="638"/>
      <c r="AZ8" s="638"/>
      <c r="BA8" s="638"/>
      <c r="BB8" s="638"/>
      <c r="BC8" s="638"/>
      <c r="BD8" s="638"/>
      <c r="BE8" s="638"/>
      <c r="BF8" s="639"/>
      <c r="BG8" s="640">
        <v>27828</v>
      </c>
      <c r="BH8" s="641"/>
      <c r="BI8" s="641"/>
      <c r="BJ8" s="641"/>
      <c r="BK8" s="641"/>
      <c r="BL8" s="641"/>
      <c r="BM8" s="641"/>
      <c r="BN8" s="642"/>
      <c r="BO8" s="677">
        <v>1.3</v>
      </c>
      <c r="BP8" s="677"/>
      <c r="BQ8" s="677"/>
      <c r="BR8" s="677"/>
      <c r="BS8" s="646" t="s">
        <v>136</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2346211</v>
      </c>
      <c r="CS8" s="641"/>
      <c r="CT8" s="641"/>
      <c r="CU8" s="641"/>
      <c r="CV8" s="641"/>
      <c r="CW8" s="641"/>
      <c r="CX8" s="641"/>
      <c r="CY8" s="642"/>
      <c r="CZ8" s="677">
        <v>20.2</v>
      </c>
      <c r="DA8" s="677"/>
      <c r="DB8" s="677"/>
      <c r="DC8" s="677"/>
      <c r="DD8" s="646" t="s">
        <v>233</v>
      </c>
      <c r="DE8" s="641"/>
      <c r="DF8" s="641"/>
      <c r="DG8" s="641"/>
      <c r="DH8" s="641"/>
      <c r="DI8" s="641"/>
      <c r="DJ8" s="641"/>
      <c r="DK8" s="641"/>
      <c r="DL8" s="641"/>
      <c r="DM8" s="641"/>
      <c r="DN8" s="641"/>
      <c r="DO8" s="641"/>
      <c r="DP8" s="642"/>
      <c r="DQ8" s="646">
        <v>1300140</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2561</v>
      </c>
      <c r="S9" s="641"/>
      <c r="T9" s="641"/>
      <c r="U9" s="641"/>
      <c r="V9" s="641"/>
      <c r="W9" s="641"/>
      <c r="X9" s="641"/>
      <c r="Y9" s="642"/>
      <c r="Z9" s="677">
        <v>0</v>
      </c>
      <c r="AA9" s="677"/>
      <c r="AB9" s="677"/>
      <c r="AC9" s="677"/>
      <c r="AD9" s="678">
        <v>2561</v>
      </c>
      <c r="AE9" s="678"/>
      <c r="AF9" s="678"/>
      <c r="AG9" s="678"/>
      <c r="AH9" s="678"/>
      <c r="AI9" s="678"/>
      <c r="AJ9" s="678"/>
      <c r="AK9" s="678"/>
      <c r="AL9" s="643">
        <v>0</v>
      </c>
      <c r="AM9" s="644"/>
      <c r="AN9" s="644"/>
      <c r="AO9" s="679"/>
      <c r="AP9" s="637" t="s">
        <v>241</v>
      </c>
      <c r="AQ9" s="638"/>
      <c r="AR9" s="638"/>
      <c r="AS9" s="638"/>
      <c r="AT9" s="638"/>
      <c r="AU9" s="638"/>
      <c r="AV9" s="638"/>
      <c r="AW9" s="638"/>
      <c r="AX9" s="638"/>
      <c r="AY9" s="638"/>
      <c r="AZ9" s="638"/>
      <c r="BA9" s="638"/>
      <c r="BB9" s="638"/>
      <c r="BC9" s="638"/>
      <c r="BD9" s="638"/>
      <c r="BE9" s="638"/>
      <c r="BF9" s="639"/>
      <c r="BG9" s="640">
        <v>616724</v>
      </c>
      <c r="BH9" s="641"/>
      <c r="BI9" s="641"/>
      <c r="BJ9" s="641"/>
      <c r="BK9" s="641"/>
      <c r="BL9" s="641"/>
      <c r="BM9" s="641"/>
      <c r="BN9" s="642"/>
      <c r="BO9" s="677">
        <v>29.6</v>
      </c>
      <c r="BP9" s="677"/>
      <c r="BQ9" s="677"/>
      <c r="BR9" s="677"/>
      <c r="BS9" s="646" t="s">
        <v>242</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616875</v>
      </c>
      <c r="CS9" s="641"/>
      <c r="CT9" s="641"/>
      <c r="CU9" s="641"/>
      <c r="CV9" s="641"/>
      <c r="CW9" s="641"/>
      <c r="CX9" s="641"/>
      <c r="CY9" s="642"/>
      <c r="CZ9" s="677">
        <v>5.3</v>
      </c>
      <c r="DA9" s="677"/>
      <c r="DB9" s="677"/>
      <c r="DC9" s="677"/>
      <c r="DD9" s="646">
        <v>33961</v>
      </c>
      <c r="DE9" s="641"/>
      <c r="DF9" s="641"/>
      <c r="DG9" s="641"/>
      <c r="DH9" s="641"/>
      <c r="DI9" s="641"/>
      <c r="DJ9" s="641"/>
      <c r="DK9" s="641"/>
      <c r="DL9" s="641"/>
      <c r="DM9" s="641"/>
      <c r="DN9" s="641"/>
      <c r="DO9" s="641"/>
      <c r="DP9" s="642"/>
      <c r="DQ9" s="646">
        <v>519856</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242</v>
      </c>
      <c r="S10" s="641"/>
      <c r="T10" s="641"/>
      <c r="U10" s="641"/>
      <c r="V10" s="641"/>
      <c r="W10" s="641"/>
      <c r="X10" s="641"/>
      <c r="Y10" s="642"/>
      <c r="Z10" s="677" t="s">
        <v>242</v>
      </c>
      <c r="AA10" s="677"/>
      <c r="AB10" s="677"/>
      <c r="AC10" s="677"/>
      <c r="AD10" s="678" t="s">
        <v>242</v>
      </c>
      <c r="AE10" s="678"/>
      <c r="AF10" s="678"/>
      <c r="AG10" s="678"/>
      <c r="AH10" s="678"/>
      <c r="AI10" s="678"/>
      <c r="AJ10" s="678"/>
      <c r="AK10" s="678"/>
      <c r="AL10" s="643" t="s">
        <v>136</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46588</v>
      </c>
      <c r="BH10" s="641"/>
      <c r="BI10" s="641"/>
      <c r="BJ10" s="641"/>
      <c r="BK10" s="641"/>
      <c r="BL10" s="641"/>
      <c r="BM10" s="641"/>
      <c r="BN10" s="642"/>
      <c r="BO10" s="677">
        <v>2.2000000000000002</v>
      </c>
      <c r="BP10" s="677"/>
      <c r="BQ10" s="677"/>
      <c r="BR10" s="677"/>
      <c r="BS10" s="646">
        <v>7765</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8833</v>
      </c>
      <c r="CS10" s="641"/>
      <c r="CT10" s="641"/>
      <c r="CU10" s="641"/>
      <c r="CV10" s="641"/>
      <c r="CW10" s="641"/>
      <c r="CX10" s="641"/>
      <c r="CY10" s="642"/>
      <c r="CZ10" s="677">
        <v>0.1</v>
      </c>
      <c r="DA10" s="677"/>
      <c r="DB10" s="677"/>
      <c r="DC10" s="677"/>
      <c r="DD10" s="646" t="s">
        <v>233</v>
      </c>
      <c r="DE10" s="641"/>
      <c r="DF10" s="641"/>
      <c r="DG10" s="641"/>
      <c r="DH10" s="641"/>
      <c r="DI10" s="641"/>
      <c r="DJ10" s="641"/>
      <c r="DK10" s="641"/>
      <c r="DL10" s="641"/>
      <c r="DM10" s="641"/>
      <c r="DN10" s="641"/>
      <c r="DO10" s="641"/>
      <c r="DP10" s="642"/>
      <c r="DQ10" s="646">
        <v>8833</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306584</v>
      </c>
      <c r="S11" s="641"/>
      <c r="T11" s="641"/>
      <c r="U11" s="641"/>
      <c r="V11" s="641"/>
      <c r="W11" s="641"/>
      <c r="X11" s="641"/>
      <c r="Y11" s="642"/>
      <c r="Z11" s="643">
        <v>2.6</v>
      </c>
      <c r="AA11" s="644"/>
      <c r="AB11" s="644"/>
      <c r="AC11" s="645"/>
      <c r="AD11" s="646">
        <v>306584</v>
      </c>
      <c r="AE11" s="641"/>
      <c r="AF11" s="641"/>
      <c r="AG11" s="641"/>
      <c r="AH11" s="641"/>
      <c r="AI11" s="641"/>
      <c r="AJ11" s="641"/>
      <c r="AK11" s="642"/>
      <c r="AL11" s="643">
        <v>5.2</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291752</v>
      </c>
      <c r="BH11" s="641"/>
      <c r="BI11" s="641"/>
      <c r="BJ11" s="641"/>
      <c r="BK11" s="641"/>
      <c r="BL11" s="641"/>
      <c r="BM11" s="641"/>
      <c r="BN11" s="642"/>
      <c r="BO11" s="677">
        <v>14</v>
      </c>
      <c r="BP11" s="677"/>
      <c r="BQ11" s="677"/>
      <c r="BR11" s="677"/>
      <c r="BS11" s="646">
        <v>48625</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718118</v>
      </c>
      <c r="CS11" s="641"/>
      <c r="CT11" s="641"/>
      <c r="CU11" s="641"/>
      <c r="CV11" s="641"/>
      <c r="CW11" s="641"/>
      <c r="CX11" s="641"/>
      <c r="CY11" s="642"/>
      <c r="CZ11" s="677">
        <v>6.2</v>
      </c>
      <c r="DA11" s="677"/>
      <c r="DB11" s="677"/>
      <c r="DC11" s="677"/>
      <c r="DD11" s="646">
        <v>45572</v>
      </c>
      <c r="DE11" s="641"/>
      <c r="DF11" s="641"/>
      <c r="DG11" s="641"/>
      <c r="DH11" s="641"/>
      <c r="DI11" s="641"/>
      <c r="DJ11" s="641"/>
      <c r="DK11" s="641"/>
      <c r="DL11" s="641"/>
      <c r="DM11" s="641"/>
      <c r="DN11" s="641"/>
      <c r="DO11" s="641"/>
      <c r="DP11" s="642"/>
      <c r="DQ11" s="646">
        <v>221989</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26286</v>
      </c>
      <c r="S12" s="641"/>
      <c r="T12" s="641"/>
      <c r="U12" s="641"/>
      <c r="V12" s="641"/>
      <c r="W12" s="641"/>
      <c r="X12" s="641"/>
      <c r="Y12" s="642"/>
      <c r="Z12" s="677">
        <v>0.2</v>
      </c>
      <c r="AA12" s="677"/>
      <c r="AB12" s="677"/>
      <c r="AC12" s="677"/>
      <c r="AD12" s="678">
        <v>26286</v>
      </c>
      <c r="AE12" s="678"/>
      <c r="AF12" s="678"/>
      <c r="AG12" s="678"/>
      <c r="AH12" s="678"/>
      <c r="AI12" s="678"/>
      <c r="AJ12" s="678"/>
      <c r="AK12" s="678"/>
      <c r="AL12" s="643">
        <v>0.4</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877506</v>
      </c>
      <c r="BH12" s="641"/>
      <c r="BI12" s="641"/>
      <c r="BJ12" s="641"/>
      <c r="BK12" s="641"/>
      <c r="BL12" s="641"/>
      <c r="BM12" s="641"/>
      <c r="BN12" s="642"/>
      <c r="BO12" s="677">
        <v>42.2</v>
      </c>
      <c r="BP12" s="677"/>
      <c r="BQ12" s="677"/>
      <c r="BR12" s="677"/>
      <c r="BS12" s="646" t="s">
        <v>242</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207868</v>
      </c>
      <c r="CS12" s="641"/>
      <c r="CT12" s="641"/>
      <c r="CU12" s="641"/>
      <c r="CV12" s="641"/>
      <c r="CW12" s="641"/>
      <c r="CX12" s="641"/>
      <c r="CY12" s="642"/>
      <c r="CZ12" s="677">
        <v>1.8</v>
      </c>
      <c r="DA12" s="677"/>
      <c r="DB12" s="677"/>
      <c r="DC12" s="677"/>
      <c r="DD12" s="646">
        <v>35455</v>
      </c>
      <c r="DE12" s="641"/>
      <c r="DF12" s="641"/>
      <c r="DG12" s="641"/>
      <c r="DH12" s="641"/>
      <c r="DI12" s="641"/>
      <c r="DJ12" s="641"/>
      <c r="DK12" s="641"/>
      <c r="DL12" s="641"/>
      <c r="DM12" s="641"/>
      <c r="DN12" s="641"/>
      <c r="DO12" s="641"/>
      <c r="DP12" s="642"/>
      <c r="DQ12" s="646">
        <v>140488</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242</v>
      </c>
      <c r="S13" s="641"/>
      <c r="T13" s="641"/>
      <c r="U13" s="641"/>
      <c r="V13" s="641"/>
      <c r="W13" s="641"/>
      <c r="X13" s="641"/>
      <c r="Y13" s="642"/>
      <c r="Z13" s="677" t="s">
        <v>242</v>
      </c>
      <c r="AA13" s="677"/>
      <c r="AB13" s="677"/>
      <c r="AC13" s="677"/>
      <c r="AD13" s="678" t="s">
        <v>233</v>
      </c>
      <c r="AE13" s="678"/>
      <c r="AF13" s="678"/>
      <c r="AG13" s="678"/>
      <c r="AH13" s="678"/>
      <c r="AI13" s="678"/>
      <c r="AJ13" s="678"/>
      <c r="AK13" s="678"/>
      <c r="AL13" s="643" t="s">
        <v>233</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874587</v>
      </c>
      <c r="BH13" s="641"/>
      <c r="BI13" s="641"/>
      <c r="BJ13" s="641"/>
      <c r="BK13" s="641"/>
      <c r="BL13" s="641"/>
      <c r="BM13" s="641"/>
      <c r="BN13" s="642"/>
      <c r="BO13" s="677">
        <v>42</v>
      </c>
      <c r="BP13" s="677"/>
      <c r="BQ13" s="677"/>
      <c r="BR13" s="677"/>
      <c r="BS13" s="646" t="s">
        <v>242</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1550431</v>
      </c>
      <c r="CS13" s="641"/>
      <c r="CT13" s="641"/>
      <c r="CU13" s="641"/>
      <c r="CV13" s="641"/>
      <c r="CW13" s="641"/>
      <c r="CX13" s="641"/>
      <c r="CY13" s="642"/>
      <c r="CZ13" s="677">
        <v>13.4</v>
      </c>
      <c r="DA13" s="677"/>
      <c r="DB13" s="677"/>
      <c r="DC13" s="677"/>
      <c r="DD13" s="646">
        <v>373030</v>
      </c>
      <c r="DE13" s="641"/>
      <c r="DF13" s="641"/>
      <c r="DG13" s="641"/>
      <c r="DH13" s="641"/>
      <c r="DI13" s="641"/>
      <c r="DJ13" s="641"/>
      <c r="DK13" s="641"/>
      <c r="DL13" s="641"/>
      <c r="DM13" s="641"/>
      <c r="DN13" s="641"/>
      <c r="DO13" s="641"/>
      <c r="DP13" s="642"/>
      <c r="DQ13" s="646">
        <v>1171637</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17067</v>
      </c>
      <c r="S14" s="641"/>
      <c r="T14" s="641"/>
      <c r="U14" s="641"/>
      <c r="V14" s="641"/>
      <c r="W14" s="641"/>
      <c r="X14" s="641"/>
      <c r="Y14" s="642"/>
      <c r="Z14" s="677">
        <v>0.1</v>
      </c>
      <c r="AA14" s="677"/>
      <c r="AB14" s="677"/>
      <c r="AC14" s="677"/>
      <c r="AD14" s="678">
        <v>17067</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44252</v>
      </c>
      <c r="BH14" s="641"/>
      <c r="BI14" s="641"/>
      <c r="BJ14" s="641"/>
      <c r="BK14" s="641"/>
      <c r="BL14" s="641"/>
      <c r="BM14" s="641"/>
      <c r="BN14" s="642"/>
      <c r="BO14" s="677">
        <v>2.1</v>
      </c>
      <c r="BP14" s="677"/>
      <c r="BQ14" s="677"/>
      <c r="BR14" s="677"/>
      <c r="BS14" s="646" t="s">
        <v>242</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483854</v>
      </c>
      <c r="CS14" s="641"/>
      <c r="CT14" s="641"/>
      <c r="CU14" s="641"/>
      <c r="CV14" s="641"/>
      <c r="CW14" s="641"/>
      <c r="CX14" s="641"/>
      <c r="CY14" s="642"/>
      <c r="CZ14" s="677">
        <v>4.2</v>
      </c>
      <c r="DA14" s="677"/>
      <c r="DB14" s="677"/>
      <c r="DC14" s="677"/>
      <c r="DD14" s="646" t="s">
        <v>136</v>
      </c>
      <c r="DE14" s="641"/>
      <c r="DF14" s="641"/>
      <c r="DG14" s="641"/>
      <c r="DH14" s="641"/>
      <c r="DI14" s="641"/>
      <c r="DJ14" s="641"/>
      <c r="DK14" s="641"/>
      <c r="DL14" s="641"/>
      <c r="DM14" s="641"/>
      <c r="DN14" s="641"/>
      <c r="DO14" s="641"/>
      <c r="DP14" s="642"/>
      <c r="DQ14" s="646">
        <v>483854</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233</v>
      </c>
      <c r="S15" s="641"/>
      <c r="T15" s="641"/>
      <c r="U15" s="641"/>
      <c r="V15" s="641"/>
      <c r="W15" s="641"/>
      <c r="X15" s="641"/>
      <c r="Y15" s="642"/>
      <c r="Z15" s="677" t="s">
        <v>242</v>
      </c>
      <c r="AA15" s="677"/>
      <c r="AB15" s="677"/>
      <c r="AC15" s="677"/>
      <c r="AD15" s="678" t="s">
        <v>242</v>
      </c>
      <c r="AE15" s="678"/>
      <c r="AF15" s="678"/>
      <c r="AG15" s="678"/>
      <c r="AH15" s="678"/>
      <c r="AI15" s="678"/>
      <c r="AJ15" s="678"/>
      <c r="AK15" s="678"/>
      <c r="AL15" s="643" t="s">
        <v>233</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113290</v>
      </c>
      <c r="BH15" s="641"/>
      <c r="BI15" s="641"/>
      <c r="BJ15" s="641"/>
      <c r="BK15" s="641"/>
      <c r="BL15" s="641"/>
      <c r="BM15" s="641"/>
      <c r="BN15" s="642"/>
      <c r="BO15" s="677">
        <v>5.4</v>
      </c>
      <c r="BP15" s="677"/>
      <c r="BQ15" s="677"/>
      <c r="BR15" s="677"/>
      <c r="BS15" s="646" t="s">
        <v>242</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860419</v>
      </c>
      <c r="CS15" s="641"/>
      <c r="CT15" s="641"/>
      <c r="CU15" s="641"/>
      <c r="CV15" s="641"/>
      <c r="CW15" s="641"/>
      <c r="CX15" s="641"/>
      <c r="CY15" s="642"/>
      <c r="CZ15" s="677">
        <v>7.4</v>
      </c>
      <c r="DA15" s="677"/>
      <c r="DB15" s="677"/>
      <c r="DC15" s="677"/>
      <c r="DD15" s="646">
        <v>245839</v>
      </c>
      <c r="DE15" s="641"/>
      <c r="DF15" s="641"/>
      <c r="DG15" s="641"/>
      <c r="DH15" s="641"/>
      <c r="DI15" s="641"/>
      <c r="DJ15" s="641"/>
      <c r="DK15" s="641"/>
      <c r="DL15" s="641"/>
      <c r="DM15" s="641"/>
      <c r="DN15" s="641"/>
      <c r="DO15" s="641"/>
      <c r="DP15" s="642"/>
      <c r="DQ15" s="646">
        <v>647034</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4928</v>
      </c>
      <c r="S16" s="641"/>
      <c r="T16" s="641"/>
      <c r="U16" s="641"/>
      <c r="V16" s="641"/>
      <c r="W16" s="641"/>
      <c r="X16" s="641"/>
      <c r="Y16" s="642"/>
      <c r="Z16" s="677">
        <v>0</v>
      </c>
      <c r="AA16" s="677"/>
      <c r="AB16" s="677"/>
      <c r="AC16" s="677"/>
      <c r="AD16" s="678">
        <v>4928</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242</v>
      </c>
      <c r="BH16" s="641"/>
      <c r="BI16" s="641"/>
      <c r="BJ16" s="641"/>
      <c r="BK16" s="641"/>
      <c r="BL16" s="641"/>
      <c r="BM16" s="641"/>
      <c r="BN16" s="642"/>
      <c r="BO16" s="677" t="s">
        <v>242</v>
      </c>
      <c r="BP16" s="677"/>
      <c r="BQ16" s="677"/>
      <c r="BR16" s="677"/>
      <c r="BS16" s="646" t="s">
        <v>242</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242</v>
      </c>
      <c r="CS16" s="641"/>
      <c r="CT16" s="641"/>
      <c r="CU16" s="641"/>
      <c r="CV16" s="641"/>
      <c r="CW16" s="641"/>
      <c r="CX16" s="641"/>
      <c r="CY16" s="642"/>
      <c r="CZ16" s="677" t="s">
        <v>242</v>
      </c>
      <c r="DA16" s="677"/>
      <c r="DB16" s="677"/>
      <c r="DC16" s="677"/>
      <c r="DD16" s="646" t="s">
        <v>233</v>
      </c>
      <c r="DE16" s="641"/>
      <c r="DF16" s="641"/>
      <c r="DG16" s="641"/>
      <c r="DH16" s="641"/>
      <c r="DI16" s="641"/>
      <c r="DJ16" s="641"/>
      <c r="DK16" s="641"/>
      <c r="DL16" s="641"/>
      <c r="DM16" s="641"/>
      <c r="DN16" s="641"/>
      <c r="DO16" s="641"/>
      <c r="DP16" s="642"/>
      <c r="DQ16" s="646" t="s">
        <v>242</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13763</v>
      </c>
      <c r="S17" s="641"/>
      <c r="T17" s="641"/>
      <c r="U17" s="641"/>
      <c r="V17" s="641"/>
      <c r="W17" s="641"/>
      <c r="X17" s="641"/>
      <c r="Y17" s="642"/>
      <c r="Z17" s="677">
        <v>0.1</v>
      </c>
      <c r="AA17" s="677"/>
      <c r="AB17" s="677"/>
      <c r="AC17" s="677"/>
      <c r="AD17" s="678">
        <v>13763</v>
      </c>
      <c r="AE17" s="678"/>
      <c r="AF17" s="678"/>
      <c r="AG17" s="678"/>
      <c r="AH17" s="678"/>
      <c r="AI17" s="678"/>
      <c r="AJ17" s="678"/>
      <c r="AK17" s="678"/>
      <c r="AL17" s="643">
        <v>0.2</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233</v>
      </c>
      <c r="BH17" s="641"/>
      <c r="BI17" s="641"/>
      <c r="BJ17" s="641"/>
      <c r="BK17" s="641"/>
      <c r="BL17" s="641"/>
      <c r="BM17" s="641"/>
      <c r="BN17" s="642"/>
      <c r="BO17" s="677" t="s">
        <v>136</v>
      </c>
      <c r="BP17" s="677"/>
      <c r="BQ17" s="677"/>
      <c r="BR17" s="677"/>
      <c r="BS17" s="646" t="s">
        <v>242</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1101842</v>
      </c>
      <c r="CS17" s="641"/>
      <c r="CT17" s="641"/>
      <c r="CU17" s="641"/>
      <c r="CV17" s="641"/>
      <c r="CW17" s="641"/>
      <c r="CX17" s="641"/>
      <c r="CY17" s="642"/>
      <c r="CZ17" s="677">
        <v>9.5</v>
      </c>
      <c r="DA17" s="677"/>
      <c r="DB17" s="677"/>
      <c r="DC17" s="677"/>
      <c r="DD17" s="646" t="s">
        <v>233</v>
      </c>
      <c r="DE17" s="641"/>
      <c r="DF17" s="641"/>
      <c r="DG17" s="641"/>
      <c r="DH17" s="641"/>
      <c r="DI17" s="641"/>
      <c r="DJ17" s="641"/>
      <c r="DK17" s="641"/>
      <c r="DL17" s="641"/>
      <c r="DM17" s="641"/>
      <c r="DN17" s="641"/>
      <c r="DO17" s="641"/>
      <c r="DP17" s="642"/>
      <c r="DQ17" s="646">
        <v>1058409</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4055</v>
      </c>
      <c r="S18" s="641"/>
      <c r="T18" s="641"/>
      <c r="U18" s="641"/>
      <c r="V18" s="641"/>
      <c r="W18" s="641"/>
      <c r="X18" s="641"/>
      <c r="Y18" s="642"/>
      <c r="Z18" s="677">
        <v>0</v>
      </c>
      <c r="AA18" s="677"/>
      <c r="AB18" s="677"/>
      <c r="AC18" s="677"/>
      <c r="AD18" s="678">
        <v>4055</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242</v>
      </c>
      <c r="BP18" s="677"/>
      <c r="BQ18" s="677"/>
      <c r="BR18" s="677"/>
      <c r="BS18" s="646" t="s">
        <v>242</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242</v>
      </c>
      <c r="CS18" s="641"/>
      <c r="CT18" s="641"/>
      <c r="CU18" s="641"/>
      <c r="CV18" s="641"/>
      <c r="CW18" s="641"/>
      <c r="CX18" s="641"/>
      <c r="CY18" s="642"/>
      <c r="CZ18" s="677" t="s">
        <v>242</v>
      </c>
      <c r="DA18" s="677"/>
      <c r="DB18" s="677"/>
      <c r="DC18" s="677"/>
      <c r="DD18" s="646" t="s">
        <v>242</v>
      </c>
      <c r="DE18" s="641"/>
      <c r="DF18" s="641"/>
      <c r="DG18" s="641"/>
      <c r="DH18" s="641"/>
      <c r="DI18" s="641"/>
      <c r="DJ18" s="641"/>
      <c r="DK18" s="641"/>
      <c r="DL18" s="641"/>
      <c r="DM18" s="641"/>
      <c r="DN18" s="641"/>
      <c r="DO18" s="641"/>
      <c r="DP18" s="642"/>
      <c r="DQ18" s="646" t="s">
        <v>242</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2527</v>
      </c>
      <c r="S19" s="641"/>
      <c r="T19" s="641"/>
      <c r="U19" s="641"/>
      <c r="V19" s="641"/>
      <c r="W19" s="641"/>
      <c r="X19" s="641"/>
      <c r="Y19" s="642"/>
      <c r="Z19" s="677">
        <v>0</v>
      </c>
      <c r="AA19" s="677"/>
      <c r="AB19" s="677"/>
      <c r="AC19" s="677"/>
      <c r="AD19" s="678">
        <v>2527</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62656</v>
      </c>
      <c r="BH19" s="641"/>
      <c r="BI19" s="641"/>
      <c r="BJ19" s="641"/>
      <c r="BK19" s="641"/>
      <c r="BL19" s="641"/>
      <c r="BM19" s="641"/>
      <c r="BN19" s="642"/>
      <c r="BO19" s="677">
        <v>3</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242</v>
      </c>
      <c r="CS19" s="641"/>
      <c r="CT19" s="641"/>
      <c r="CU19" s="641"/>
      <c r="CV19" s="641"/>
      <c r="CW19" s="641"/>
      <c r="CX19" s="641"/>
      <c r="CY19" s="642"/>
      <c r="CZ19" s="677" t="s">
        <v>242</v>
      </c>
      <c r="DA19" s="677"/>
      <c r="DB19" s="677"/>
      <c r="DC19" s="677"/>
      <c r="DD19" s="646" t="s">
        <v>242</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438</v>
      </c>
      <c r="S20" s="641"/>
      <c r="T20" s="641"/>
      <c r="U20" s="641"/>
      <c r="V20" s="641"/>
      <c r="W20" s="641"/>
      <c r="X20" s="641"/>
      <c r="Y20" s="642"/>
      <c r="Z20" s="677">
        <v>0</v>
      </c>
      <c r="AA20" s="677"/>
      <c r="AB20" s="677"/>
      <c r="AC20" s="677"/>
      <c r="AD20" s="678">
        <v>438</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62656</v>
      </c>
      <c r="BH20" s="641"/>
      <c r="BI20" s="641"/>
      <c r="BJ20" s="641"/>
      <c r="BK20" s="641"/>
      <c r="BL20" s="641"/>
      <c r="BM20" s="641"/>
      <c r="BN20" s="642"/>
      <c r="BO20" s="677">
        <v>3</v>
      </c>
      <c r="BP20" s="677"/>
      <c r="BQ20" s="677"/>
      <c r="BR20" s="677"/>
      <c r="BS20" s="646" t="s">
        <v>233</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11600273</v>
      </c>
      <c r="CS20" s="641"/>
      <c r="CT20" s="641"/>
      <c r="CU20" s="641"/>
      <c r="CV20" s="641"/>
      <c r="CW20" s="641"/>
      <c r="CX20" s="641"/>
      <c r="CY20" s="642"/>
      <c r="CZ20" s="677">
        <v>100</v>
      </c>
      <c r="DA20" s="677"/>
      <c r="DB20" s="677"/>
      <c r="DC20" s="677"/>
      <c r="DD20" s="646">
        <v>787453</v>
      </c>
      <c r="DE20" s="641"/>
      <c r="DF20" s="641"/>
      <c r="DG20" s="641"/>
      <c r="DH20" s="641"/>
      <c r="DI20" s="641"/>
      <c r="DJ20" s="641"/>
      <c r="DK20" s="641"/>
      <c r="DL20" s="641"/>
      <c r="DM20" s="641"/>
      <c r="DN20" s="641"/>
      <c r="DO20" s="641"/>
      <c r="DP20" s="642"/>
      <c r="DQ20" s="646">
        <v>6541635</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6743</v>
      </c>
      <c r="S21" s="641"/>
      <c r="T21" s="641"/>
      <c r="U21" s="641"/>
      <c r="V21" s="641"/>
      <c r="W21" s="641"/>
      <c r="X21" s="641"/>
      <c r="Y21" s="642"/>
      <c r="Z21" s="677">
        <v>0.1</v>
      </c>
      <c r="AA21" s="677"/>
      <c r="AB21" s="677"/>
      <c r="AC21" s="677"/>
      <c r="AD21" s="678">
        <v>6743</v>
      </c>
      <c r="AE21" s="678"/>
      <c r="AF21" s="678"/>
      <c r="AG21" s="678"/>
      <c r="AH21" s="678"/>
      <c r="AI21" s="678"/>
      <c r="AJ21" s="678"/>
      <c r="AK21" s="678"/>
      <c r="AL21" s="643">
        <v>0.1</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1716</v>
      </c>
      <c r="BH21" s="641"/>
      <c r="BI21" s="641"/>
      <c r="BJ21" s="641"/>
      <c r="BK21" s="641"/>
      <c r="BL21" s="641"/>
      <c r="BM21" s="641"/>
      <c r="BN21" s="642"/>
      <c r="BO21" s="677">
        <v>0.1</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3543834</v>
      </c>
      <c r="S22" s="641"/>
      <c r="T22" s="641"/>
      <c r="U22" s="641"/>
      <c r="V22" s="641"/>
      <c r="W22" s="641"/>
      <c r="X22" s="641"/>
      <c r="Y22" s="642"/>
      <c r="Z22" s="677">
        <v>29.9</v>
      </c>
      <c r="AA22" s="677"/>
      <c r="AB22" s="677"/>
      <c r="AC22" s="677"/>
      <c r="AD22" s="678">
        <v>3290388</v>
      </c>
      <c r="AE22" s="678"/>
      <c r="AF22" s="678"/>
      <c r="AG22" s="678"/>
      <c r="AH22" s="678"/>
      <c r="AI22" s="678"/>
      <c r="AJ22" s="678"/>
      <c r="AK22" s="678"/>
      <c r="AL22" s="643">
        <v>56.2</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136</v>
      </c>
      <c r="BH22" s="641"/>
      <c r="BI22" s="641"/>
      <c r="BJ22" s="641"/>
      <c r="BK22" s="641"/>
      <c r="BL22" s="641"/>
      <c r="BM22" s="641"/>
      <c r="BN22" s="642"/>
      <c r="BO22" s="677" t="s">
        <v>242</v>
      </c>
      <c r="BP22" s="677"/>
      <c r="BQ22" s="677"/>
      <c r="BR22" s="677"/>
      <c r="BS22" s="646" t="s">
        <v>136</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3290388</v>
      </c>
      <c r="S23" s="641"/>
      <c r="T23" s="641"/>
      <c r="U23" s="641"/>
      <c r="V23" s="641"/>
      <c r="W23" s="641"/>
      <c r="X23" s="641"/>
      <c r="Y23" s="642"/>
      <c r="Z23" s="677">
        <v>27.8</v>
      </c>
      <c r="AA23" s="677"/>
      <c r="AB23" s="677"/>
      <c r="AC23" s="677"/>
      <c r="AD23" s="678">
        <v>3290388</v>
      </c>
      <c r="AE23" s="678"/>
      <c r="AF23" s="678"/>
      <c r="AG23" s="678"/>
      <c r="AH23" s="678"/>
      <c r="AI23" s="678"/>
      <c r="AJ23" s="678"/>
      <c r="AK23" s="678"/>
      <c r="AL23" s="643">
        <v>56.2</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60940</v>
      </c>
      <c r="BH23" s="641"/>
      <c r="BI23" s="641"/>
      <c r="BJ23" s="641"/>
      <c r="BK23" s="641"/>
      <c r="BL23" s="641"/>
      <c r="BM23" s="641"/>
      <c r="BN23" s="642"/>
      <c r="BO23" s="677">
        <v>2.9</v>
      </c>
      <c r="BP23" s="677"/>
      <c r="BQ23" s="677"/>
      <c r="BR23" s="677"/>
      <c r="BS23" s="646" t="s">
        <v>136</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253446</v>
      </c>
      <c r="S24" s="641"/>
      <c r="T24" s="641"/>
      <c r="U24" s="641"/>
      <c r="V24" s="641"/>
      <c r="W24" s="641"/>
      <c r="X24" s="641"/>
      <c r="Y24" s="642"/>
      <c r="Z24" s="677">
        <v>2.1</v>
      </c>
      <c r="AA24" s="677"/>
      <c r="AB24" s="677"/>
      <c r="AC24" s="677"/>
      <c r="AD24" s="678" t="s">
        <v>233</v>
      </c>
      <c r="AE24" s="678"/>
      <c r="AF24" s="678"/>
      <c r="AG24" s="678"/>
      <c r="AH24" s="678"/>
      <c r="AI24" s="678"/>
      <c r="AJ24" s="678"/>
      <c r="AK24" s="678"/>
      <c r="AL24" s="643" t="s">
        <v>242</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233</v>
      </c>
      <c r="BH24" s="641"/>
      <c r="BI24" s="641"/>
      <c r="BJ24" s="641"/>
      <c r="BK24" s="641"/>
      <c r="BL24" s="641"/>
      <c r="BM24" s="641"/>
      <c r="BN24" s="642"/>
      <c r="BO24" s="677" t="s">
        <v>242</v>
      </c>
      <c r="BP24" s="677"/>
      <c r="BQ24" s="677"/>
      <c r="BR24" s="677"/>
      <c r="BS24" s="646" t="s">
        <v>233</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3503917</v>
      </c>
      <c r="CS24" s="696"/>
      <c r="CT24" s="696"/>
      <c r="CU24" s="696"/>
      <c r="CV24" s="696"/>
      <c r="CW24" s="696"/>
      <c r="CX24" s="696"/>
      <c r="CY24" s="739"/>
      <c r="CZ24" s="740">
        <v>30.2</v>
      </c>
      <c r="DA24" s="711"/>
      <c r="DB24" s="711"/>
      <c r="DC24" s="743"/>
      <c r="DD24" s="738">
        <v>2746546</v>
      </c>
      <c r="DE24" s="696"/>
      <c r="DF24" s="696"/>
      <c r="DG24" s="696"/>
      <c r="DH24" s="696"/>
      <c r="DI24" s="696"/>
      <c r="DJ24" s="696"/>
      <c r="DK24" s="739"/>
      <c r="DL24" s="738">
        <v>2730383</v>
      </c>
      <c r="DM24" s="696"/>
      <c r="DN24" s="696"/>
      <c r="DO24" s="696"/>
      <c r="DP24" s="696"/>
      <c r="DQ24" s="696"/>
      <c r="DR24" s="696"/>
      <c r="DS24" s="696"/>
      <c r="DT24" s="696"/>
      <c r="DU24" s="696"/>
      <c r="DV24" s="739"/>
      <c r="DW24" s="740">
        <v>45</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242</v>
      </c>
      <c r="S25" s="641"/>
      <c r="T25" s="641"/>
      <c r="U25" s="641"/>
      <c r="V25" s="641"/>
      <c r="W25" s="641"/>
      <c r="X25" s="641"/>
      <c r="Y25" s="642"/>
      <c r="Z25" s="677" t="s">
        <v>242</v>
      </c>
      <c r="AA25" s="677"/>
      <c r="AB25" s="677"/>
      <c r="AC25" s="677"/>
      <c r="AD25" s="678" t="s">
        <v>233</v>
      </c>
      <c r="AE25" s="678"/>
      <c r="AF25" s="678"/>
      <c r="AG25" s="678"/>
      <c r="AH25" s="678"/>
      <c r="AI25" s="678"/>
      <c r="AJ25" s="678"/>
      <c r="AK25" s="678"/>
      <c r="AL25" s="643" t="s">
        <v>242</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233</v>
      </c>
      <c r="BH25" s="641"/>
      <c r="BI25" s="641"/>
      <c r="BJ25" s="641"/>
      <c r="BK25" s="641"/>
      <c r="BL25" s="641"/>
      <c r="BM25" s="641"/>
      <c r="BN25" s="642"/>
      <c r="BO25" s="677" t="s">
        <v>242</v>
      </c>
      <c r="BP25" s="677"/>
      <c r="BQ25" s="677"/>
      <c r="BR25" s="677"/>
      <c r="BS25" s="646" t="s">
        <v>242</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1558802</v>
      </c>
      <c r="CS25" s="659"/>
      <c r="CT25" s="659"/>
      <c r="CU25" s="659"/>
      <c r="CV25" s="659"/>
      <c r="CW25" s="659"/>
      <c r="CX25" s="659"/>
      <c r="CY25" s="660"/>
      <c r="CZ25" s="643">
        <v>13.4</v>
      </c>
      <c r="DA25" s="661"/>
      <c r="DB25" s="661"/>
      <c r="DC25" s="662"/>
      <c r="DD25" s="646">
        <v>1450924</v>
      </c>
      <c r="DE25" s="659"/>
      <c r="DF25" s="659"/>
      <c r="DG25" s="659"/>
      <c r="DH25" s="659"/>
      <c r="DI25" s="659"/>
      <c r="DJ25" s="659"/>
      <c r="DK25" s="660"/>
      <c r="DL25" s="646">
        <v>1437940</v>
      </c>
      <c r="DM25" s="659"/>
      <c r="DN25" s="659"/>
      <c r="DO25" s="659"/>
      <c r="DP25" s="659"/>
      <c r="DQ25" s="659"/>
      <c r="DR25" s="659"/>
      <c r="DS25" s="659"/>
      <c r="DT25" s="659"/>
      <c r="DU25" s="659"/>
      <c r="DV25" s="660"/>
      <c r="DW25" s="643">
        <v>23.7</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6158393</v>
      </c>
      <c r="S26" s="641"/>
      <c r="T26" s="641"/>
      <c r="U26" s="641"/>
      <c r="V26" s="641"/>
      <c r="W26" s="641"/>
      <c r="X26" s="641"/>
      <c r="Y26" s="642"/>
      <c r="Z26" s="677">
        <v>52</v>
      </c>
      <c r="AA26" s="677"/>
      <c r="AB26" s="677"/>
      <c r="AC26" s="677"/>
      <c r="AD26" s="678">
        <v>5844007</v>
      </c>
      <c r="AE26" s="678"/>
      <c r="AF26" s="678"/>
      <c r="AG26" s="678"/>
      <c r="AH26" s="678"/>
      <c r="AI26" s="678"/>
      <c r="AJ26" s="678"/>
      <c r="AK26" s="678"/>
      <c r="AL26" s="643">
        <v>99.7</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136</v>
      </c>
      <c r="BH26" s="641"/>
      <c r="BI26" s="641"/>
      <c r="BJ26" s="641"/>
      <c r="BK26" s="641"/>
      <c r="BL26" s="641"/>
      <c r="BM26" s="641"/>
      <c r="BN26" s="642"/>
      <c r="BO26" s="677" t="s">
        <v>233</v>
      </c>
      <c r="BP26" s="677"/>
      <c r="BQ26" s="677"/>
      <c r="BR26" s="677"/>
      <c r="BS26" s="646" t="s">
        <v>233</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968978</v>
      </c>
      <c r="CS26" s="641"/>
      <c r="CT26" s="641"/>
      <c r="CU26" s="641"/>
      <c r="CV26" s="641"/>
      <c r="CW26" s="641"/>
      <c r="CX26" s="641"/>
      <c r="CY26" s="642"/>
      <c r="CZ26" s="643">
        <v>8.4</v>
      </c>
      <c r="DA26" s="661"/>
      <c r="DB26" s="661"/>
      <c r="DC26" s="662"/>
      <c r="DD26" s="646">
        <v>903883</v>
      </c>
      <c r="DE26" s="641"/>
      <c r="DF26" s="641"/>
      <c r="DG26" s="641"/>
      <c r="DH26" s="641"/>
      <c r="DI26" s="641"/>
      <c r="DJ26" s="641"/>
      <c r="DK26" s="642"/>
      <c r="DL26" s="646" t="s">
        <v>233</v>
      </c>
      <c r="DM26" s="641"/>
      <c r="DN26" s="641"/>
      <c r="DO26" s="641"/>
      <c r="DP26" s="641"/>
      <c r="DQ26" s="641"/>
      <c r="DR26" s="641"/>
      <c r="DS26" s="641"/>
      <c r="DT26" s="641"/>
      <c r="DU26" s="641"/>
      <c r="DV26" s="642"/>
      <c r="DW26" s="643" t="s">
        <v>136</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2175</v>
      </c>
      <c r="S27" s="641"/>
      <c r="T27" s="641"/>
      <c r="U27" s="641"/>
      <c r="V27" s="641"/>
      <c r="W27" s="641"/>
      <c r="X27" s="641"/>
      <c r="Y27" s="642"/>
      <c r="Z27" s="677">
        <v>0</v>
      </c>
      <c r="AA27" s="677"/>
      <c r="AB27" s="677"/>
      <c r="AC27" s="677"/>
      <c r="AD27" s="678">
        <v>2175</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2080596</v>
      </c>
      <c r="BH27" s="641"/>
      <c r="BI27" s="641"/>
      <c r="BJ27" s="641"/>
      <c r="BK27" s="641"/>
      <c r="BL27" s="641"/>
      <c r="BM27" s="641"/>
      <c r="BN27" s="642"/>
      <c r="BO27" s="677">
        <v>100</v>
      </c>
      <c r="BP27" s="677"/>
      <c r="BQ27" s="677"/>
      <c r="BR27" s="677"/>
      <c r="BS27" s="646">
        <v>56390</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843273</v>
      </c>
      <c r="CS27" s="659"/>
      <c r="CT27" s="659"/>
      <c r="CU27" s="659"/>
      <c r="CV27" s="659"/>
      <c r="CW27" s="659"/>
      <c r="CX27" s="659"/>
      <c r="CY27" s="660"/>
      <c r="CZ27" s="643">
        <v>7.3</v>
      </c>
      <c r="DA27" s="661"/>
      <c r="DB27" s="661"/>
      <c r="DC27" s="662"/>
      <c r="DD27" s="646">
        <v>237213</v>
      </c>
      <c r="DE27" s="659"/>
      <c r="DF27" s="659"/>
      <c r="DG27" s="659"/>
      <c r="DH27" s="659"/>
      <c r="DI27" s="659"/>
      <c r="DJ27" s="659"/>
      <c r="DK27" s="660"/>
      <c r="DL27" s="646">
        <v>234034</v>
      </c>
      <c r="DM27" s="659"/>
      <c r="DN27" s="659"/>
      <c r="DO27" s="659"/>
      <c r="DP27" s="659"/>
      <c r="DQ27" s="659"/>
      <c r="DR27" s="659"/>
      <c r="DS27" s="659"/>
      <c r="DT27" s="659"/>
      <c r="DU27" s="659"/>
      <c r="DV27" s="660"/>
      <c r="DW27" s="643">
        <v>3.9</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53188</v>
      </c>
      <c r="S28" s="641"/>
      <c r="T28" s="641"/>
      <c r="U28" s="641"/>
      <c r="V28" s="641"/>
      <c r="W28" s="641"/>
      <c r="X28" s="641"/>
      <c r="Y28" s="642"/>
      <c r="Z28" s="677">
        <v>0.4</v>
      </c>
      <c r="AA28" s="677"/>
      <c r="AB28" s="677"/>
      <c r="AC28" s="677"/>
      <c r="AD28" s="678" t="s">
        <v>136</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1101842</v>
      </c>
      <c r="CS28" s="641"/>
      <c r="CT28" s="641"/>
      <c r="CU28" s="641"/>
      <c r="CV28" s="641"/>
      <c r="CW28" s="641"/>
      <c r="CX28" s="641"/>
      <c r="CY28" s="642"/>
      <c r="CZ28" s="643">
        <v>9.5</v>
      </c>
      <c r="DA28" s="661"/>
      <c r="DB28" s="661"/>
      <c r="DC28" s="662"/>
      <c r="DD28" s="646">
        <v>1058409</v>
      </c>
      <c r="DE28" s="641"/>
      <c r="DF28" s="641"/>
      <c r="DG28" s="641"/>
      <c r="DH28" s="641"/>
      <c r="DI28" s="641"/>
      <c r="DJ28" s="641"/>
      <c r="DK28" s="642"/>
      <c r="DL28" s="646">
        <v>1058409</v>
      </c>
      <c r="DM28" s="641"/>
      <c r="DN28" s="641"/>
      <c r="DO28" s="641"/>
      <c r="DP28" s="641"/>
      <c r="DQ28" s="641"/>
      <c r="DR28" s="641"/>
      <c r="DS28" s="641"/>
      <c r="DT28" s="641"/>
      <c r="DU28" s="641"/>
      <c r="DV28" s="642"/>
      <c r="DW28" s="643">
        <v>17.399999999999999</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76747</v>
      </c>
      <c r="S29" s="641"/>
      <c r="T29" s="641"/>
      <c r="U29" s="641"/>
      <c r="V29" s="641"/>
      <c r="W29" s="641"/>
      <c r="X29" s="641"/>
      <c r="Y29" s="642"/>
      <c r="Z29" s="677">
        <v>0.6</v>
      </c>
      <c r="AA29" s="677"/>
      <c r="AB29" s="677"/>
      <c r="AC29" s="677"/>
      <c r="AD29" s="678" t="s">
        <v>242</v>
      </c>
      <c r="AE29" s="678"/>
      <c r="AF29" s="678"/>
      <c r="AG29" s="678"/>
      <c r="AH29" s="678"/>
      <c r="AI29" s="678"/>
      <c r="AJ29" s="678"/>
      <c r="AK29" s="678"/>
      <c r="AL29" s="643" t="s">
        <v>242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304</v>
      </c>
      <c r="CE29" s="729"/>
      <c r="CF29" s="673" t="s">
        <v>305</v>
      </c>
      <c r="CG29" s="674"/>
      <c r="CH29" s="674"/>
      <c r="CI29" s="674"/>
      <c r="CJ29" s="674"/>
      <c r="CK29" s="674"/>
      <c r="CL29" s="674"/>
      <c r="CM29" s="674"/>
      <c r="CN29" s="674"/>
      <c r="CO29" s="674"/>
      <c r="CP29" s="674"/>
      <c r="CQ29" s="675"/>
      <c r="CR29" s="640">
        <v>1101778</v>
      </c>
      <c r="CS29" s="659"/>
      <c r="CT29" s="659"/>
      <c r="CU29" s="659"/>
      <c r="CV29" s="659"/>
      <c r="CW29" s="659"/>
      <c r="CX29" s="659"/>
      <c r="CY29" s="660"/>
      <c r="CZ29" s="643">
        <v>9.5</v>
      </c>
      <c r="DA29" s="661"/>
      <c r="DB29" s="661"/>
      <c r="DC29" s="662"/>
      <c r="DD29" s="646">
        <v>1058345</v>
      </c>
      <c r="DE29" s="659"/>
      <c r="DF29" s="659"/>
      <c r="DG29" s="659"/>
      <c r="DH29" s="659"/>
      <c r="DI29" s="659"/>
      <c r="DJ29" s="659"/>
      <c r="DK29" s="660"/>
      <c r="DL29" s="646">
        <v>1058345</v>
      </c>
      <c r="DM29" s="659"/>
      <c r="DN29" s="659"/>
      <c r="DO29" s="659"/>
      <c r="DP29" s="659"/>
      <c r="DQ29" s="659"/>
      <c r="DR29" s="659"/>
      <c r="DS29" s="659"/>
      <c r="DT29" s="659"/>
      <c r="DU29" s="659"/>
      <c r="DV29" s="660"/>
      <c r="DW29" s="643">
        <v>17.399999999999999</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65604</v>
      </c>
      <c r="S30" s="641"/>
      <c r="T30" s="641"/>
      <c r="U30" s="641"/>
      <c r="V30" s="641"/>
      <c r="W30" s="641"/>
      <c r="X30" s="641"/>
      <c r="Y30" s="642"/>
      <c r="Z30" s="677">
        <v>0.6</v>
      </c>
      <c r="AA30" s="677"/>
      <c r="AB30" s="677"/>
      <c r="AC30" s="677"/>
      <c r="AD30" s="678" t="s">
        <v>242</v>
      </c>
      <c r="AE30" s="678"/>
      <c r="AF30" s="678"/>
      <c r="AG30" s="678"/>
      <c r="AH30" s="678"/>
      <c r="AI30" s="678"/>
      <c r="AJ30" s="678"/>
      <c r="AK30" s="678"/>
      <c r="AL30" s="643" t="s">
        <v>242</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0"/>
      <c r="CE30" s="731"/>
      <c r="CF30" s="673" t="s">
        <v>309</v>
      </c>
      <c r="CG30" s="674"/>
      <c r="CH30" s="674"/>
      <c r="CI30" s="674"/>
      <c r="CJ30" s="674"/>
      <c r="CK30" s="674"/>
      <c r="CL30" s="674"/>
      <c r="CM30" s="674"/>
      <c r="CN30" s="674"/>
      <c r="CO30" s="674"/>
      <c r="CP30" s="674"/>
      <c r="CQ30" s="675"/>
      <c r="CR30" s="640">
        <v>1022273</v>
      </c>
      <c r="CS30" s="641"/>
      <c r="CT30" s="641"/>
      <c r="CU30" s="641"/>
      <c r="CV30" s="641"/>
      <c r="CW30" s="641"/>
      <c r="CX30" s="641"/>
      <c r="CY30" s="642"/>
      <c r="CZ30" s="643">
        <v>8.8000000000000007</v>
      </c>
      <c r="DA30" s="661"/>
      <c r="DB30" s="661"/>
      <c r="DC30" s="662"/>
      <c r="DD30" s="646">
        <v>978840</v>
      </c>
      <c r="DE30" s="641"/>
      <c r="DF30" s="641"/>
      <c r="DG30" s="641"/>
      <c r="DH30" s="641"/>
      <c r="DI30" s="641"/>
      <c r="DJ30" s="641"/>
      <c r="DK30" s="642"/>
      <c r="DL30" s="646">
        <v>978840</v>
      </c>
      <c r="DM30" s="641"/>
      <c r="DN30" s="641"/>
      <c r="DO30" s="641"/>
      <c r="DP30" s="641"/>
      <c r="DQ30" s="641"/>
      <c r="DR30" s="641"/>
      <c r="DS30" s="641"/>
      <c r="DT30" s="641"/>
      <c r="DU30" s="641"/>
      <c r="DV30" s="642"/>
      <c r="DW30" s="643">
        <v>16.100000000000001</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858451</v>
      </c>
      <c r="S31" s="641"/>
      <c r="T31" s="641"/>
      <c r="U31" s="641"/>
      <c r="V31" s="641"/>
      <c r="W31" s="641"/>
      <c r="X31" s="641"/>
      <c r="Y31" s="642"/>
      <c r="Z31" s="677">
        <v>7.2</v>
      </c>
      <c r="AA31" s="677"/>
      <c r="AB31" s="677"/>
      <c r="AC31" s="677"/>
      <c r="AD31" s="678" t="s">
        <v>233</v>
      </c>
      <c r="AE31" s="678"/>
      <c r="AF31" s="678"/>
      <c r="AG31" s="678"/>
      <c r="AH31" s="678"/>
      <c r="AI31" s="678"/>
      <c r="AJ31" s="678"/>
      <c r="AK31" s="678"/>
      <c r="AL31" s="643" t="s">
        <v>242</v>
      </c>
      <c r="AM31" s="644"/>
      <c r="AN31" s="644"/>
      <c r="AO31" s="679"/>
      <c r="AP31" s="714" t="s">
        <v>311</v>
      </c>
      <c r="AQ31" s="715"/>
      <c r="AR31" s="715"/>
      <c r="AS31" s="715"/>
      <c r="AT31" s="720" t="s">
        <v>312</v>
      </c>
      <c r="AU31" s="225"/>
      <c r="AV31" s="225"/>
      <c r="AW31" s="225"/>
      <c r="AX31" s="706" t="s">
        <v>186</v>
      </c>
      <c r="AY31" s="707"/>
      <c r="AZ31" s="707"/>
      <c r="BA31" s="707"/>
      <c r="BB31" s="707"/>
      <c r="BC31" s="707"/>
      <c r="BD31" s="707"/>
      <c r="BE31" s="707"/>
      <c r="BF31" s="708"/>
      <c r="BG31" s="709">
        <v>99.1</v>
      </c>
      <c r="BH31" s="710"/>
      <c r="BI31" s="710"/>
      <c r="BJ31" s="710"/>
      <c r="BK31" s="710"/>
      <c r="BL31" s="710"/>
      <c r="BM31" s="711">
        <v>95.7</v>
      </c>
      <c r="BN31" s="710"/>
      <c r="BO31" s="710"/>
      <c r="BP31" s="710"/>
      <c r="BQ31" s="712"/>
      <c r="BR31" s="709">
        <v>99</v>
      </c>
      <c r="BS31" s="710"/>
      <c r="BT31" s="710"/>
      <c r="BU31" s="710"/>
      <c r="BV31" s="710"/>
      <c r="BW31" s="710"/>
      <c r="BX31" s="711">
        <v>95.5</v>
      </c>
      <c r="BY31" s="710"/>
      <c r="BZ31" s="710"/>
      <c r="CA31" s="710"/>
      <c r="CB31" s="712"/>
      <c r="CD31" s="730"/>
      <c r="CE31" s="731"/>
      <c r="CF31" s="673" t="s">
        <v>313</v>
      </c>
      <c r="CG31" s="674"/>
      <c r="CH31" s="674"/>
      <c r="CI31" s="674"/>
      <c r="CJ31" s="674"/>
      <c r="CK31" s="674"/>
      <c r="CL31" s="674"/>
      <c r="CM31" s="674"/>
      <c r="CN31" s="674"/>
      <c r="CO31" s="674"/>
      <c r="CP31" s="674"/>
      <c r="CQ31" s="675"/>
      <c r="CR31" s="640">
        <v>79505</v>
      </c>
      <c r="CS31" s="659"/>
      <c r="CT31" s="659"/>
      <c r="CU31" s="659"/>
      <c r="CV31" s="659"/>
      <c r="CW31" s="659"/>
      <c r="CX31" s="659"/>
      <c r="CY31" s="660"/>
      <c r="CZ31" s="643">
        <v>0.7</v>
      </c>
      <c r="DA31" s="661"/>
      <c r="DB31" s="661"/>
      <c r="DC31" s="662"/>
      <c r="DD31" s="646">
        <v>79505</v>
      </c>
      <c r="DE31" s="659"/>
      <c r="DF31" s="659"/>
      <c r="DG31" s="659"/>
      <c r="DH31" s="659"/>
      <c r="DI31" s="659"/>
      <c r="DJ31" s="659"/>
      <c r="DK31" s="660"/>
      <c r="DL31" s="646">
        <v>79505</v>
      </c>
      <c r="DM31" s="659"/>
      <c r="DN31" s="659"/>
      <c r="DO31" s="659"/>
      <c r="DP31" s="659"/>
      <c r="DQ31" s="659"/>
      <c r="DR31" s="659"/>
      <c r="DS31" s="659"/>
      <c r="DT31" s="659"/>
      <c r="DU31" s="659"/>
      <c r="DV31" s="660"/>
      <c r="DW31" s="643">
        <v>1.3</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v>9116</v>
      </c>
      <c r="S32" s="641"/>
      <c r="T32" s="641"/>
      <c r="U32" s="641"/>
      <c r="V32" s="641"/>
      <c r="W32" s="641"/>
      <c r="X32" s="641"/>
      <c r="Y32" s="642"/>
      <c r="Z32" s="677">
        <v>0.1</v>
      </c>
      <c r="AA32" s="677"/>
      <c r="AB32" s="677"/>
      <c r="AC32" s="677"/>
      <c r="AD32" s="678">
        <v>9116</v>
      </c>
      <c r="AE32" s="678"/>
      <c r="AF32" s="678"/>
      <c r="AG32" s="678"/>
      <c r="AH32" s="678"/>
      <c r="AI32" s="678"/>
      <c r="AJ32" s="678"/>
      <c r="AK32" s="678"/>
      <c r="AL32" s="643">
        <v>0.2</v>
      </c>
      <c r="AM32" s="644"/>
      <c r="AN32" s="644"/>
      <c r="AO32" s="679"/>
      <c r="AP32" s="716"/>
      <c r="AQ32" s="717"/>
      <c r="AR32" s="717"/>
      <c r="AS32" s="717"/>
      <c r="AT32" s="721"/>
      <c r="AU32" s="224" t="s">
        <v>315</v>
      </c>
      <c r="AV32" s="224"/>
      <c r="AW32" s="224"/>
      <c r="AX32" s="637" t="s">
        <v>316</v>
      </c>
      <c r="AY32" s="638"/>
      <c r="AZ32" s="638"/>
      <c r="BA32" s="638"/>
      <c r="BB32" s="638"/>
      <c r="BC32" s="638"/>
      <c r="BD32" s="638"/>
      <c r="BE32" s="638"/>
      <c r="BF32" s="639"/>
      <c r="BG32" s="713">
        <v>99.3</v>
      </c>
      <c r="BH32" s="659"/>
      <c r="BI32" s="659"/>
      <c r="BJ32" s="659"/>
      <c r="BK32" s="659"/>
      <c r="BL32" s="659"/>
      <c r="BM32" s="644">
        <v>97.9</v>
      </c>
      <c r="BN32" s="705"/>
      <c r="BO32" s="705"/>
      <c r="BP32" s="705"/>
      <c r="BQ32" s="683"/>
      <c r="BR32" s="713">
        <v>99.4</v>
      </c>
      <c r="BS32" s="659"/>
      <c r="BT32" s="659"/>
      <c r="BU32" s="659"/>
      <c r="BV32" s="659"/>
      <c r="BW32" s="659"/>
      <c r="BX32" s="644">
        <v>97.5</v>
      </c>
      <c r="BY32" s="705"/>
      <c r="BZ32" s="705"/>
      <c r="CA32" s="705"/>
      <c r="CB32" s="683"/>
      <c r="CD32" s="732"/>
      <c r="CE32" s="733"/>
      <c r="CF32" s="673" t="s">
        <v>317</v>
      </c>
      <c r="CG32" s="674"/>
      <c r="CH32" s="674"/>
      <c r="CI32" s="674"/>
      <c r="CJ32" s="674"/>
      <c r="CK32" s="674"/>
      <c r="CL32" s="674"/>
      <c r="CM32" s="674"/>
      <c r="CN32" s="674"/>
      <c r="CO32" s="674"/>
      <c r="CP32" s="674"/>
      <c r="CQ32" s="675"/>
      <c r="CR32" s="640">
        <v>64</v>
      </c>
      <c r="CS32" s="641"/>
      <c r="CT32" s="641"/>
      <c r="CU32" s="641"/>
      <c r="CV32" s="641"/>
      <c r="CW32" s="641"/>
      <c r="CX32" s="641"/>
      <c r="CY32" s="642"/>
      <c r="CZ32" s="643">
        <v>0</v>
      </c>
      <c r="DA32" s="661"/>
      <c r="DB32" s="661"/>
      <c r="DC32" s="662"/>
      <c r="DD32" s="646">
        <v>64</v>
      </c>
      <c r="DE32" s="641"/>
      <c r="DF32" s="641"/>
      <c r="DG32" s="641"/>
      <c r="DH32" s="641"/>
      <c r="DI32" s="641"/>
      <c r="DJ32" s="641"/>
      <c r="DK32" s="642"/>
      <c r="DL32" s="646">
        <v>64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751780</v>
      </c>
      <c r="S33" s="641"/>
      <c r="T33" s="641"/>
      <c r="U33" s="641"/>
      <c r="V33" s="641"/>
      <c r="W33" s="641"/>
      <c r="X33" s="641"/>
      <c r="Y33" s="642"/>
      <c r="Z33" s="677">
        <v>6.3</v>
      </c>
      <c r="AA33" s="677"/>
      <c r="AB33" s="677"/>
      <c r="AC33" s="677"/>
      <c r="AD33" s="678" t="s">
        <v>242</v>
      </c>
      <c r="AE33" s="678"/>
      <c r="AF33" s="678"/>
      <c r="AG33" s="678"/>
      <c r="AH33" s="678"/>
      <c r="AI33" s="678"/>
      <c r="AJ33" s="678"/>
      <c r="AK33" s="678"/>
      <c r="AL33" s="643" t="s">
        <v>242</v>
      </c>
      <c r="AM33" s="644"/>
      <c r="AN33" s="644"/>
      <c r="AO33" s="679"/>
      <c r="AP33" s="718"/>
      <c r="AQ33" s="719"/>
      <c r="AR33" s="719"/>
      <c r="AS33" s="719"/>
      <c r="AT33" s="722"/>
      <c r="AU33" s="226"/>
      <c r="AV33" s="226"/>
      <c r="AW33" s="226"/>
      <c r="AX33" s="621" t="s">
        <v>319</v>
      </c>
      <c r="AY33" s="622"/>
      <c r="AZ33" s="622"/>
      <c r="BA33" s="622"/>
      <c r="BB33" s="622"/>
      <c r="BC33" s="622"/>
      <c r="BD33" s="622"/>
      <c r="BE33" s="622"/>
      <c r="BF33" s="623"/>
      <c r="BG33" s="704">
        <v>98.7</v>
      </c>
      <c r="BH33" s="625"/>
      <c r="BI33" s="625"/>
      <c r="BJ33" s="625"/>
      <c r="BK33" s="625"/>
      <c r="BL33" s="625"/>
      <c r="BM33" s="668">
        <v>93</v>
      </c>
      <c r="BN33" s="625"/>
      <c r="BO33" s="625"/>
      <c r="BP33" s="625"/>
      <c r="BQ33" s="689"/>
      <c r="BR33" s="704">
        <v>98.5</v>
      </c>
      <c r="BS33" s="625"/>
      <c r="BT33" s="625"/>
      <c r="BU33" s="625"/>
      <c r="BV33" s="625"/>
      <c r="BW33" s="625"/>
      <c r="BX33" s="668">
        <v>92.7</v>
      </c>
      <c r="BY33" s="625"/>
      <c r="BZ33" s="625"/>
      <c r="CA33" s="625"/>
      <c r="CB33" s="689"/>
      <c r="CD33" s="673" t="s">
        <v>320</v>
      </c>
      <c r="CE33" s="674"/>
      <c r="CF33" s="674"/>
      <c r="CG33" s="674"/>
      <c r="CH33" s="674"/>
      <c r="CI33" s="674"/>
      <c r="CJ33" s="674"/>
      <c r="CK33" s="674"/>
      <c r="CL33" s="674"/>
      <c r="CM33" s="674"/>
      <c r="CN33" s="674"/>
      <c r="CO33" s="674"/>
      <c r="CP33" s="674"/>
      <c r="CQ33" s="675"/>
      <c r="CR33" s="640">
        <v>7308903</v>
      </c>
      <c r="CS33" s="659"/>
      <c r="CT33" s="659"/>
      <c r="CU33" s="659"/>
      <c r="CV33" s="659"/>
      <c r="CW33" s="659"/>
      <c r="CX33" s="659"/>
      <c r="CY33" s="660"/>
      <c r="CZ33" s="643">
        <v>63</v>
      </c>
      <c r="DA33" s="661"/>
      <c r="DB33" s="661"/>
      <c r="DC33" s="662"/>
      <c r="DD33" s="646">
        <v>3636487</v>
      </c>
      <c r="DE33" s="659"/>
      <c r="DF33" s="659"/>
      <c r="DG33" s="659"/>
      <c r="DH33" s="659"/>
      <c r="DI33" s="659"/>
      <c r="DJ33" s="659"/>
      <c r="DK33" s="660"/>
      <c r="DL33" s="646">
        <v>3018146</v>
      </c>
      <c r="DM33" s="659"/>
      <c r="DN33" s="659"/>
      <c r="DO33" s="659"/>
      <c r="DP33" s="659"/>
      <c r="DQ33" s="659"/>
      <c r="DR33" s="659"/>
      <c r="DS33" s="659"/>
      <c r="DT33" s="659"/>
      <c r="DU33" s="659"/>
      <c r="DV33" s="660"/>
      <c r="DW33" s="643">
        <v>49.7</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9968</v>
      </c>
      <c r="S34" s="641"/>
      <c r="T34" s="641"/>
      <c r="U34" s="641"/>
      <c r="V34" s="641"/>
      <c r="W34" s="641"/>
      <c r="X34" s="641"/>
      <c r="Y34" s="642"/>
      <c r="Z34" s="677">
        <v>0.1</v>
      </c>
      <c r="AA34" s="677"/>
      <c r="AB34" s="677"/>
      <c r="AC34" s="677"/>
      <c r="AD34" s="678" t="s">
        <v>242</v>
      </c>
      <c r="AE34" s="678"/>
      <c r="AF34" s="678"/>
      <c r="AG34" s="678"/>
      <c r="AH34" s="678"/>
      <c r="AI34" s="678"/>
      <c r="AJ34" s="678"/>
      <c r="AK34" s="678"/>
      <c r="AL34" s="643" t="s">
        <v>233</v>
      </c>
      <c r="AM34" s="644"/>
      <c r="AN34" s="644"/>
      <c r="AO34" s="679"/>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73" t="s">
        <v>322</v>
      </c>
      <c r="CE34" s="674"/>
      <c r="CF34" s="674"/>
      <c r="CG34" s="674"/>
      <c r="CH34" s="674"/>
      <c r="CI34" s="674"/>
      <c r="CJ34" s="674"/>
      <c r="CK34" s="674"/>
      <c r="CL34" s="674"/>
      <c r="CM34" s="674"/>
      <c r="CN34" s="674"/>
      <c r="CO34" s="674"/>
      <c r="CP34" s="674"/>
      <c r="CQ34" s="675"/>
      <c r="CR34" s="640">
        <v>1177411</v>
      </c>
      <c r="CS34" s="641"/>
      <c r="CT34" s="641"/>
      <c r="CU34" s="641"/>
      <c r="CV34" s="641"/>
      <c r="CW34" s="641"/>
      <c r="CX34" s="641"/>
      <c r="CY34" s="642"/>
      <c r="CZ34" s="643">
        <v>10.1</v>
      </c>
      <c r="DA34" s="661"/>
      <c r="DB34" s="661"/>
      <c r="DC34" s="662"/>
      <c r="DD34" s="646">
        <v>777623</v>
      </c>
      <c r="DE34" s="641"/>
      <c r="DF34" s="641"/>
      <c r="DG34" s="641"/>
      <c r="DH34" s="641"/>
      <c r="DI34" s="641"/>
      <c r="DJ34" s="641"/>
      <c r="DK34" s="642"/>
      <c r="DL34" s="646">
        <v>683827</v>
      </c>
      <c r="DM34" s="641"/>
      <c r="DN34" s="641"/>
      <c r="DO34" s="641"/>
      <c r="DP34" s="641"/>
      <c r="DQ34" s="641"/>
      <c r="DR34" s="641"/>
      <c r="DS34" s="641"/>
      <c r="DT34" s="641"/>
      <c r="DU34" s="641"/>
      <c r="DV34" s="642"/>
      <c r="DW34" s="643">
        <v>11.3</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1292322</v>
      </c>
      <c r="S35" s="641"/>
      <c r="T35" s="641"/>
      <c r="U35" s="641"/>
      <c r="V35" s="641"/>
      <c r="W35" s="641"/>
      <c r="X35" s="641"/>
      <c r="Y35" s="642"/>
      <c r="Z35" s="677">
        <v>10.9</v>
      </c>
      <c r="AA35" s="677"/>
      <c r="AB35" s="677"/>
      <c r="AC35" s="677"/>
      <c r="AD35" s="678" t="s">
        <v>242</v>
      </c>
      <c r="AE35" s="678"/>
      <c r="AF35" s="678"/>
      <c r="AG35" s="678"/>
      <c r="AH35" s="678"/>
      <c r="AI35" s="678"/>
      <c r="AJ35" s="678"/>
      <c r="AK35" s="678"/>
      <c r="AL35" s="643" t="s">
        <v>242</v>
      </c>
      <c r="AM35" s="644"/>
      <c r="AN35" s="644"/>
      <c r="AO35" s="679"/>
      <c r="AP35" s="229"/>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539277</v>
      </c>
      <c r="CS35" s="659"/>
      <c r="CT35" s="659"/>
      <c r="CU35" s="659"/>
      <c r="CV35" s="659"/>
      <c r="CW35" s="659"/>
      <c r="CX35" s="659"/>
      <c r="CY35" s="660"/>
      <c r="CZ35" s="643">
        <v>4.5999999999999996</v>
      </c>
      <c r="DA35" s="661"/>
      <c r="DB35" s="661"/>
      <c r="DC35" s="662"/>
      <c r="DD35" s="646">
        <v>516049</v>
      </c>
      <c r="DE35" s="659"/>
      <c r="DF35" s="659"/>
      <c r="DG35" s="659"/>
      <c r="DH35" s="659"/>
      <c r="DI35" s="659"/>
      <c r="DJ35" s="659"/>
      <c r="DK35" s="660"/>
      <c r="DL35" s="646">
        <v>468828</v>
      </c>
      <c r="DM35" s="659"/>
      <c r="DN35" s="659"/>
      <c r="DO35" s="659"/>
      <c r="DP35" s="659"/>
      <c r="DQ35" s="659"/>
      <c r="DR35" s="659"/>
      <c r="DS35" s="659"/>
      <c r="DT35" s="659"/>
      <c r="DU35" s="659"/>
      <c r="DV35" s="660"/>
      <c r="DW35" s="643">
        <v>7.7</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985379</v>
      </c>
      <c r="S36" s="641"/>
      <c r="T36" s="641"/>
      <c r="U36" s="641"/>
      <c r="V36" s="641"/>
      <c r="W36" s="641"/>
      <c r="X36" s="641"/>
      <c r="Y36" s="642"/>
      <c r="Z36" s="677">
        <v>8.3000000000000007</v>
      </c>
      <c r="AA36" s="677"/>
      <c r="AB36" s="677"/>
      <c r="AC36" s="677"/>
      <c r="AD36" s="678" t="s">
        <v>242</v>
      </c>
      <c r="AE36" s="678"/>
      <c r="AF36" s="678"/>
      <c r="AG36" s="678"/>
      <c r="AH36" s="678"/>
      <c r="AI36" s="678"/>
      <c r="AJ36" s="678"/>
      <c r="AK36" s="678"/>
      <c r="AL36" s="643" t="s">
        <v>242</v>
      </c>
      <c r="AM36" s="644"/>
      <c r="AN36" s="644"/>
      <c r="AO36" s="679"/>
      <c r="AP36" s="229"/>
      <c r="AQ36" s="692" t="s">
        <v>328</v>
      </c>
      <c r="AR36" s="693"/>
      <c r="AS36" s="693"/>
      <c r="AT36" s="693"/>
      <c r="AU36" s="693"/>
      <c r="AV36" s="693"/>
      <c r="AW36" s="693"/>
      <c r="AX36" s="693"/>
      <c r="AY36" s="694"/>
      <c r="AZ36" s="695">
        <v>1368229</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77847</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2472932</v>
      </c>
      <c r="CS36" s="641"/>
      <c r="CT36" s="641"/>
      <c r="CU36" s="641"/>
      <c r="CV36" s="641"/>
      <c r="CW36" s="641"/>
      <c r="CX36" s="641"/>
      <c r="CY36" s="642"/>
      <c r="CZ36" s="643">
        <v>21.3</v>
      </c>
      <c r="DA36" s="661"/>
      <c r="DB36" s="661"/>
      <c r="DC36" s="662"/>
      <c r="DD36" s="646">
        <v>1163793</v>
      </c>
      <c r="DE36" s="641"/>
      <c r="DF36" s="641"/>
      <c r="DG36" s="641"/>
      <c r="DH36" s="641"/>
      <c r="DI36" s="641"/>
      <c r="DJ36" s="641"/>
      <c r="DK36" s="642"/>
      <c r="DL36" s="646">
        <v>1018118</v>
      </c>
      <c r="DM36" s="641"/>
      <c r="DN36" s="641"/>
      <c r="DO36" s="641"/>
      <c r="DP36" s="641"/>
      <c r="DQ36" s="641"/>
      <c r="DR36" s="641"/>
      <c r="DS36" s="641"/>
      <c r="DT36" s="641"/>
      <c r="DU36" s="641"/>
      <c r="DV36" s="642"/>
      <c r="DW36" s="643">
        <v>16.8</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268851</v>
      </c>
      <c r="S37" s="641"/>
      <c r="T37" s="641"/>
      <c r="U37" s="641"/>
      <c r="V37" s="641"/>
      <c r="W37" s="641"/>
      <c r="X37" s="641"/>
      <c r="Y37" s="642"/>
      <c r="Z37" s="677">
        <v>2.2999999999999998</v>
      </c>
      <c r="AA37" s="677"/>
      <c r="AB37" s="677"/>
      <c r="AC37" s="677"/>
      <c r="AD37" s="678" t="s">
        <v>233</v>
      </c>
      <c r="AE37" s="678"/>
      <c r="AF37" s="678"/>
      <c r="AG37" s="678"/>
      <c r="AH37" s="678"/>
      <c r="AI37" s="678"/>
      <c r="AJ37" s="678"/>
      <c r="AK37" s="678"/>
      <c r="AL37" s="643" t="s">
        <v>242</v>
      </c>
      <c r="AM37" s="644"/>
      <c r="AN37" s="644"/>
      <c r="AO37" s="679"/>
      <c r="AQ37" s="680" t="s">
        <v>332</v>
      </c>
      <c r="AR37" s="681"/>
      <c r="AS37" s="681"/>
      <c r="AT37" s="681"/>
      <c r="AU37" s="681"/>
      <c r="AV37" s="681"/>
      <c r="AW37" s="681"/>
      <c r="AX37" s="681"/>
      <c r="AY37" s="682"/>
      <c r="AZ37" s="640">
        <v>417000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52427</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487459</v>
      </c>
      <c r="CS37" s="659"/>
      <c r="CT37" s="659"/>
      <c r="CU37" s="659"/>
      <c r="CV37" s="659"/>
      <c r="CW37" s="659"/>
      <c r="CX37" s="659"/>
      <c r="CY37" s="660"/>
      <c r="CZ37" s="643">
        <v>4.2</v>
      </c>
      <c r="DA37" s="661"/>
      <c r="DB37" s="661"/>
      <c r="DC37" s="662"/>
      <c r="DD37" s="646">
        <v>487459</v>
      </c>
      <c r="DE37" s="659"/>
      <c r="DF37" s="659"/>
      <c r="DG37" s="659"/>
      <c r="DH37" s="659"/>
      <c r="DI37" s="659"/>
      <c r="DJ37" s="659"/>
      <c r="DK37" s="660"/>
      <c r="DL37" s="646">
        <v>484025</v>
      </c>
      <c r="DM37" s="659"/>
      <c r="DN37" s="659"/>
      <c r="DO37" s="659"/>
      <c r="DP37" s="659"/>
      <c r="DQ37" s="659"/>
      <c r="DR37" s="659"/>
      <c r="DS37" s="659"/>
      <c r="DT37" s="659"/>
      <c r="DU37" s="659"/>
      <c r="DV37" s="660"/>
      <c r="DW37" s="643">
        <v>8</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686276</v>
      </c>
      <c r="S38" s="641"/>
      <c r="T38" s="641"/>
      <c r="U38" s="641"/>
      <c r="V38" s="641"/>
      <c r="W38" s="641"/>
      <c r="X38" s="641"/>
      <c r="Y38" s="642"/>
      <c r="Z38" s="677">
        <v>5.8</v>
      </c>
      <c r="AA38" s="677"/>
      <c r="AB38" s="677"/>
      <c r="AC38" s="677"/>
      <c r="AD38" s="678">
        <v>3887</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168742</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2426</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1199487</v>
      </c>
      <c r="CS38" s="641"/>
      <c r="CT38" s="641"/>
      <c r="CU38" s="641"/>
      <c r="CV38" s="641"/>
      <c r="CW38" s="641"/>
      <c r="CX38" s="641"/>
      <c r="CY38" s="642"/>
      <c r="CZ38" s="643">
        <v>10.3</v>
      </c>
      <c r="DA38" s="661"/>
      <c r="DB38" s="661"/>
      <c r="DC38" s="662"/>
      <c r="DD38" s="646">
        <v>1056962</v>
      </c>
      <c r="DE38" s="641"/>
      <c r="DF38" s="641"/>
      <c r="DG38" s="641"/>
      <c r="DH38" s="641"/>
      <c r="DI38" s="641"/>
      <c r="DJ38" s="641"/>
      <c r="DK38" s="642"/>
      <c r="DL38" s="646">
        <v>847373</v>
      </c>
      <c r="DM38" s="641"/>
      <c r="DN38" s="641"/>
      <c r="DO38" s="641"/>
      <c r="DP38" s="641"/>
      <c r="DQ38" s="641"/>
      <c r="DR38" s="641"/>
      <c r="DS38" s="641"/>
      <c r="DT38" s="641"/>
      <c r="DU38" s="641"/>
      <c r="DV38" s="642"/>
      <c r="DW38" s="643">
        <v>14</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626876</v>
      </c>
      <c r="S39" s="641"/>
      <c r="T39" s="641"/>
      <c r="U39" s="641"/>
      <c r="V39" s="641"/>
      <c r="W39" s="641"/>
      <c r="X39" s="641"/>
      <c r="Y39" s="642"/>
      <c r="Z39" s="677">
        <v>5.3</v>
      </c>
      <c r="AA39" s="677"/>
      <c r="AB39" s="677"/>
      <c r="AC39" s="677"/>
      <c r="AD39" s="678" t="s">
        <v>242</v>
      </c>
      <c r="AE39" s="678"/>
      <c r="AF39" s="678"/>
      <c r="AG39" s="678"/>
      <c r="AH39" s="678"/>
      <c r="AI39" s="678"/>
      <c r="AJ39" s="678"/>
      <c r="AK39" s="678"/>
      <c r="AL39" s="643" t="s">
        <v>242</v>
      </c>
      <c r="AM39" s="644"/>
      <c r="AN39" s="644"/>
      <c r="AO39" s="679"/>
      <c r="AQ39" s="680" t="s">
        <v>340</v>
      </c>
      <c r="AR39" s="681"/>
      <c r="AS39" s="681"/>
      <c r="AT39" s="681"/>
      <c r="AU39" s="681"/>
      <c r="AV39" s="681"/>
      <c r="AW39" s="681"/>
      <c r="AX39" s="681"/>
      <c r="AY39" s="682"/>
      <c r="AZ39" s="640" t="s">
        <v>233</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4048</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1919796</v>
      </c>
      <c r="CS39" s="659"/>
      <c r="CT39" s="659"/>
      <c r="CU39" s="659"/>
      <c r="CV39" s="659"/>
      <c r="CW39" s="659"/>
      <c r="CX39" s="659"/>
      <c r="CY39" s="660"/>
      <c r="CZ39" s="643">
        <v>16.5</v>
      </c>
      <c r="DA39" s="661"/>
      <c r="DB39" s="661"/>
      <c r="DC39" s="662"/>
      <c r="DD39" s="646">
        <v>122060</v>
      </c>
      <c r="DE39" s="659"/>
      <c r="DF39" s="659"/>
      <c r="DG39" s="659"/>
      <c r="DH39" s="659"/>
      <c r="DI39" s="659"/>
      <c r="DJ39" s="659"/>
      <c r="DK39" s="660"/>
      <c r="DL39" s="646" t="s">
        <v>242</v>
      </c>
      <c r="DM39" s="659"/>
      <c r="DN39" s="659"/>
      <c r="DO39" s="659"/>
      <c r="DP39" s="659"/>
      <c r="DQ39" s="659"/>
      <c r="DR39" s="659"/>
      <c r="DS39" s="659"/>
      <c r="DT39" s="659"/>
      <c r="DU39" s="659"/>
      <c r="DV39" s="660"/>
      <c r="DW39" s="643" t="s">
        <v>242</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136</v>
      </c>
      <c r="S40" s="641"/>
      <c r="T40" s="641"/>
      <c r="U40" s="641"/>
      <c r="V40" s="641"/>
      <c r="W40" s="641"/>
      <c r="X40" s="641"/>
      <c r="Y40" s="642"/>
      <c r="Z40" s="677" t="s">
        <v>242</v>
      </c>
      <c r="AA40" s="677"/>
      <c r="AB40" s="677"/>
      <c r="AC40" s="677"/>
      <c r="AD40" s="678" t="s">
        <v>233</v>
      </c>
      <c r="AE40" s="678"/>
      <c r="AF40" s="678"/>
      <c r="AG40" s="678"/>
      <c r="AH40" s="678"/>
      <c r="AI40" s="678"/>
      <c r="AJ40" s="678"/>
      <c r="AK40" s="678"/>
      <c r="AL40" s="643" t="s">
        <v>242</v>
      </c>
      <c r="AM40" s="644"/>
      <c r="AN40" s="644"/>
      <c r="AO40" s="679"/>
      <c r="AQ40" s="680" t="s">
        <v>344</v>
      </c>
      <c r="AR40" s="681"/>
      <c r="AS40" s="681"/>
      <c r="AT40" s="681"/>
      <c r="AU40" s="681"/>
      <c r="AV40" s="681"/>
      <c r="AW40" s="681"/>
      <c r="AX40" s="681"/>
      <c r="AY40" s="682"/>
      <c r="AZ40" s="640" t="s">
        <v>233</v>
      </c>
      <c r="BA40" s="641"/>
      <c r="BB40" s="641"/>
      <c r="BC40" s="641"/>
      <c r="BD40" s="659"/>
      <c r="BE40" s="659"/>
      <c r="BF40" s="683"/>
      <c r="BG40" s="685" t="s">
        <v>345</v>
      </c>
      <c r="BH40" s="686"/>
      <c r="BI40" s="686"/>
      <c r="BJ40" s="686"/>
      <c r="BK40" s="686"/>
      <c r="BL40" s="230"/>
      <c r="BM40" s="674" t="s">
        <v>346</v>
      </c>
      <c r="BN40" s="674"/>
      <c r="BO40" s="674"/>
      <c r="BP40" s="674"/>
      <c r="BQ40" s="674"/>
      <c r="BR40" s="674"/>
      <c r="BS40" s="674"/>
      <c r="BT40" s="674"/>
      <c r="BU40" s="675"/>
      <c r="BV40" s="640">
        <v>104</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t="s">
        <v>136</v>
      </c>
      <c r="CS40" s="641"/>
      <c r="CT40" s="641"/>
      <c r="CU40" s="641"/>
      <c r="CV40" s="641"/>
      <c r="CW40" s="641"/>
      <c r="CX40" s="641"/>
      <c r="CY40" s="642"/>
      <c r="CZ40" s="643" t="s">
        <v>136</v>
      </c>
      <c r="DA40" s="661"/>
      <c r="DB40" s="661"/>
      <c r="DC40" s="662"/>
      <c r="DD40" s="646" t="s">
        <v>233</v>
      </c>
      <c r="DE40" s="641"/>
      <c r="DF40" s="641"/>
      <c r="DG40" s="641"/>
      <c r="DH40" s="641"/>
      <c r="DI40" s="641"/>
      <c r="DJ40" s="641"/>
      <c r="DK40" s="642"/>
      <c r="DL40" s="646" t="s">
        <v>242</v>
      </c>
      <c r="DM40" s="641"/>
      <c r="DN40" s="641"/>
      <c r="DO40" s="641"/>
      <c r="DP40" s="641"/>
      <c r="DQ40" s="641"/>
      <c r="DR40" s="641"/>
      <c r="DS40" s="641"/>
      <c r="DT40" s="641"/>
      <c r="DU40" s="641"/>
      <c r="DV40" s="642"/>
      <c r="DW40" s="643" t="s">
        <v>242</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211076</v>
      </c>
      <c r="S41" s="641"/>
      <c r="T41" s="641"/>
      <c r="U41" s="641"/>
      <c r="V41" s="641"/>
      <c r="W41" s="641"/>
      <c r="X41" s="641"/>
      <c r="Y41" s="642"/>
      <c r="Z41" s="677">
        <v>1.8</v>
      </c>
      <c r="AA41" s="677"/>
      <c r="AB41" s="677"/>
      <c r="AC41" s="677"/>
      <c r="AD41" s="678" t="s">
        <v>233</v>
      </c>
      <c r="AE41" s="678"/>
      <c r="AF41" s="678"/>
      <c r="AG41" s="678"/>
      <c r="AH41" s="678"/>
      <c r="AI41" s="678"/>
      <c r="AJ41" s="678"/>
      <c r="AK41" s="678"/>
      <c r="AL41" s="643" t="s">
        <v>242</v>
      </c>
      <c r="AM41" s="644"/>
      <c r="AN41" s="644"/>
      <c r="AO41" s="679"/>
      <c r="AQ41" s="680" t="s">
        <v>349</v>
      </c>
      <c r="AR41" s="681"/>
      <c r="AS41" s="681"/>
      <c r="AT41" s="681"/>
      <c r="AU41" s="681"/>
      <c r="AV41" s="681"/>
      <c r="AW41" s="681"/>
      <c r="AX41" s="681"/>
      <c r="AY41" s="682"/>
      <c r="AZ41" s="640">
        <v>183997</v>
      </c>
      <c r="BA41" s="641"/>
      <c r="BB41" s="641"/>
      <c r="BC41" s="641"/>
      <c r="BD41" s="659"/>
      <c r="BE41" s="659"/>
      <c r="BF41" s="683"/>
      <c r="BG41" s="685"/>
      <c r="BH41" s="686"/>
      <c r="BI41" s="686"/>
      <c r="BJ41" s="686"/>
      <c r="BK41" s="686"/>
      <c r="BL41" s="230"/>
      <c r="BM41" s="674" t="s">
        <v>350</v>
      </c>
      <c r="BN41" s="674"/>
      <c r="BO41" s="674"/>
      <c r="BP41" s="674"/>
      <c r="BQ41" s="674"/>
      <c r="BR41" s="674"/>
      <c r="BS41" s="674"/>
      <c r="BT41" s="674"/>
      <c r="BU41" s="675"/>
      <c r="BV41" s="640" t="s">
        <v>233</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242</v>
      </c>
      <c r="CS41" s="659"/>
      <c r="CT41" s="659"/>
      <c r="CU41" s="659"/>
      <c r="CV41" s="659"/>
      <c r="CW41" s="659"/>
      <c r="CX41" s="659"/>
      <c r="CY41" s="660"/>
      <c r="CZ41" s="643" t="s">
        <v>242</v>
      </c>
      <c r="DA41" s="661"/>
      <c r="DB41" s="661"/>
      <c r="DC41" s="662"/>
      <c r="DD41" s="646" t="s">
        <v>242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11845126</v>
      </c>
      <c r="S42" s="663"/>
      <c r="T42" s="663"/>
      <c r="U42" s="663"/>
      <c r="V42" s="663"/>
      <c r="W42" s="663"/>
      <c r="X42" s="663"/>
      <c r="Y42" s="665"/>
      <c r="Z42" s="666">
        <v>100</v>
      </c>
      <c r="AA42" s="666"/>
      <c r="AB42" s="666"/>
      <c r="AC42" s="666"/>
      <c r="AD42" s="667">
        <v>5859185</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598490</v>
      </c>
      <c r="BA42" s="663"/>
      <c r="BB42" s="663"/>
      <c r="BC42" s="663"/>
      <c r="BD42" s="625"/>
      <c r="BE42" s="625"/>
      <c r="BF42" s="689"/>
      <c r="BG42" s="687"/>
      <c r="BH42" s="688"/>
      <c r="BI42" s="688"/>
      <c r="BJ42" s="688"/>
      <c r="BK42" s="688"/>
      <c r="BL42" s="231"/>
      <c r="BM42" s="690" t="s">
        <v>354</v>
      </c>
      <c r="BN42" s="690"/>
      <c r="BO42" s="690"/>
      <c r="BP42" s="690"/>
      <c r="BQ42" s="690"/>
      <c r="BR42" s="690"/>
      <c r="BS42" s="690"/>
      <c r="BT42" s="690"/>
      <c r="BU42" s="691"/>
      <c r="BV42" s="624">
        <v>340</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787453</v>
      </c>
      <c r="CS42" s="641"/>
      <c r="CT42" s="641"/>
      <c r="CU42" s="641"/>
      <c r="CV42" s="641"/>
      <c r="CW42" s="641"/>
      <c r="CX42" s="641"/>
      <c r="CY42" s="642"/>
      <c r="CZ42" s="643">
        <v>6.8</v>
      </c>
      <c r="DA42" s="644"/>
      <c r="DB42" s="644"/>
      <c r="DC42" s="645"/>
      <c r="DD42" s="646">
        <v>158602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2"/>
      <c r="BW43" s="232"/>
      <c r="BX43" s="232"/>
      <c r="BY43" s="232"/>
      <c r="BZ43" s="232"/>
      <c r="CA43" s="232"/>
      <c r="CB43" s="232"/>
      <c r="CD43" s="637" t="s">
        <v>356</v>
      </c>
      <c r="CE43" s="638"/>
      <c r="CF43" s="638"/>
      <c r="CG43" s="638"/>
      <c r="CH43" s="638"/>
      <c r="CI43" s="638"/>
      <c r="CJ43" s="638"/>
      <c r="CK43" s="638"/>
      <c r="CL43" s="638"/>
      <c r="CM43" s="638"/>
      <c r="CN43" s="638"/>
      <c r="CO43" s="638"/>
      <c r="CP43" s="638"/>
      <c r="CQ43" s="639"/>
      <c r="CR43" s="640">
        <v>12598</v>
      </c>
      <c r="CS43" s="659"/>
      <c r="CT43" s="659"/>
      <c r="CU43" s="659"/>
      <c r="CV43" s="659"/>
      <c r="CW43" s="659"/>
      <c r="CX43" s="659"/>
      <c r="CY43" s="660"/>
      <c r="CZ43" s="643">
        <v>0.1</v>
      </c>
      <c r="DA43" s="661"/>
      <c r="DB43" s="661"/>
      <c r="DC43" s="662"/>
      <c r="DD43" s="646">
        <v>12598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787453</v>
      </c>
      <c r="CS44" s="641"/>
      <c r="CT44" s="641"/>
      <c r="CU44" s="641"/>
      <c r="CV44" s="641"/>
      <c r="CW44" s="641"/>
      <c r="CX44" s="641"/>
      <c r="CY44" s="642"/>
      <c r="CZ44" s="643">
        <v>6.8</v>
      </c>
      <c r="DA44" s="644"/>
      <c r="DB44" s="644"/>
      <c r="DC44" s="645"/>
      <c r="DD44" s="646">
        <v>158602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171764</v>
      </c>
      <c r="CS45" s="659"/>
      <c r="CT45" s="659"/>
      <c r="CU45" s="659"/>
      <c r="CV45" s="659"/>
      <c r="CW45" s="659"/>
      <c r="CX45" s="659"/>
      <c r="CY45" s="660"/>
      <c r="CZ45" s="643">
        <v>1.5</v>
      </c>
      <c r="DA45" s="661"/>
      <c r="DB45" s="661"/>
      <c r="DC45" s="662"/>
      <c r="DD45" s="646">
        <v>9262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24" t="s">
        <v>359</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655"/>
      <c r="CE46" s="656"/>
      <c r="CF46" s="637" t="s">
        <v>360</v>
      </c>
      <c r="CG46" s="638"/>
      <c r="CH46" s="638"/>
      <c r="CI46" s="638"/>
      <c r="CJ46" s="638"/>
      <c r="CK46" s="638"/>
      <c r="CL46" s="638"/>
      <c r="CM46" s="638"/>
      <c r="CN46" s="638"/>
      <c r="CO46" s="638"/>
      <c r="CP46" s="638"/>
      <c r="CQ46" s="639"/>
      <c r="CR46" s="640">
        <v>607309</v>
      </c>
      <c r="CS46" s="641"/>
      <c r="CT46" s="641"/>
      <c r="CU46" s="641"/>
      <c r="CV46" s="641"/>
      <c r="CW46" s="641"/>
      <c r="CX46" s="641"/>
      <c r="CY46" s="642"/>
      <c r="CZ46" s="643">
        <v>5.2</v>
      </c>
      <c r="DA46" s="644"/>
      <c r="DB46" s="644"/>
      <c r="DC46" s="645"/>
      <c r="DD46" s="646">
        <v>147880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34" t="s">
        <v>361</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55"/>
      <c r="CE47" s="656"/>
      <c r="CF47" s="637" t="s">
        <v>362</v>
      </c>
      <c r="CG47" s="638"/>
      <c r="CH47" s="638"/>
      <c r="CI47" s="638"/>
      <c r="CJ47" s="638"/>
      <c r="CK47" s="638"/>
      <c r="CL47" s="638"/>
      <c r="CM47" s="638"/>
      <c r="CN47" s="638"/>
      <c r="CO47" s="638"/>
      <c r="CP47" s="638"/>
      <c r="CQ47" s="639"/>
      <c r="CR47" s="640" t="s">
        <v>242</v>
      </c>
      <c r="CS47" s="659"/>
      <c r="CT47" s="659"/>
      <c r="CU47" s="659"/>
      <c r="CV47" s="659"/>
      <c r="CW47" s="659"/>
      <c r="CX47" s="659"/>
      <c r="CY47" s="660"/>
      <c r="CZ47" s="643" t="s">
        <v>242</v>
      </c>
      <c r="DA47" s="661"/>
      <c r="DB47" s="661"/>
      <c r="DC47" s="662"/>
      <c r="DD47" s="646" t="s">
        <v>242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5" t="s">
        <v>363</v>
      </c>
      <c r="CD48" s="657"/>
      <c r="CE48" s="658"/>
      <c r="CF48" s="637" t="s">
        <v>364</v>
      </c>
      <c r="CG48" s="638"/>
      <c r="CH48" s="638"/>
      <c r="CI48" s="638"/>
      <c r="CJ48" s="638"/>
      <c r="CK48" s="638"/>
      <c r="CL48" s="638"/>
      <c r="CM48" s="638"/>
      <c r="CN48" s="638"/>
      <c r="CO48" s="638"/>
      <c r="CP48" s="638"/>
      <c r="CQ48" s="639"/>
      <c r="CR48" s="640" t="s">
        <v>136</v>
      </c>
      <c r="CS48" s="641"/>
      <c r="CT48" s="641"/>
      <c r="CU48" s="641"/>
      <c r="CV48" s="641"/>
      <c r="CW48" s="641"/>
      <c r="CX48" s="641"/>
      <c r="CY48" s="642"/>
      <c r="CZ48" s="643" t="s">
        <v>242</v>
      </c>
      <c r="DA48" s="644"/>
      <c r="DB48" s="644"/>
      <c r="DC48" s="645"/>
      <c r="DD48" s="646" t="s">
        <v>242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11600273</v>
      </c>
      <c r="CS49" s="625"/>
      <c r="CT49" s="625"/>
      <c r="CU49" s="625"/>
      <c r="CV49" s="625"/>
      <c r="CW49" s="625"/>
      <c r="CX49" s="625"/>
      <c r="CY49" s="626"/>
      <c r="CZ49" s="627">
        <v>100</v>
      </c>
      <c r="DA49" s="628"/>
      <c r="DB49" s="628"/>
      <c r="DC49" s="629"/>
      <c r="DD49" s="630">
        <v>6541635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pkkEwgXiVufDMqKUJK/o1HdJcVTrO/j/omcHMMgFIGxD4/YBb+XLy/eopiTBd/ifraP9sn2YS3FUWt1+bXDnhA==" saltValue="1alH4toJb+3dGrAl84+fl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K61" zoomScale="70" zoomScaleNormal="25" zoomScaleSheetLayoutView="70" workbookViewId="0">
      <selection activeCell="AF74" sqref="AF74:AO74"/>
    </sheetView>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366</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1165" t="s">
        <v>367</v>
      </c>
      <c r="DK2" s="1166"/>
      <c r="DL2" s="1166"/>
      <c r="DM2" s="1166"/>
      <c r="DN2" s="1166"/>
      <c r="DO2" s="1167"/>
      <c r="DP2" s="244"/>
      <c r="DQ2" s="1165" t="s">
        <v>368</v>
      </c>
      <c r="DR2" s="1166"/>
      <c r="DS2" s="1166"/>
      <c r="DT2" s="1166"/>
      <c r="DU2" s="1166"/>
      <c r="DV2" s="1166"/>
      <c r="DW2" s="1166"/>
      <c r="DX2" s="1166"/>
      <c r="DY2" s="1166"/>
      <c r="DZ2" s="1167"/>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47"/>
      <c r="BA4" s="247"/>
      <c r="BB4" s="247"/>
      <c r="BC4" s="247"/>
      <c r="BD4" s="247"/>
      <c r="BE4" s="248"/>
      <c r="BF4" s="248"/>
      <c r="BG4" s="248"/>
      <c r="BH4" s="248"/>
      <c r="BI4" s="248"/>
      <c r="BJ4" s="248"/>
      <c r="BK4" s="248"/>
      <c r="BL4" s="248"/>
      <c r="BM4" s="248"/>
      <c r="BN4" s="248"/>
      <c r="BO4" s="248"/>
      <c r="BP4" s="248"/>
      <c r="BQ4" s="247" t="s">
        <v>370</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1"/>
      <c r="BA5" s="251"/>
      <c r="BB5" s="251"/>
      <c r="BC5" s="251"/>
      <c r="BD5" s="251"/>
      <c r="BE5" s="252"/>
      <c r="BF5" s="252"/>
      <c r="BG5" s="252"/>
      <c r="BH5" s="252"/>
      <c r="BI5" s="252"/>
      <c r="BJ5" s="252"/>
      <c r="BK5" s="252"/>
      <c r="BL5" s="252"/>
      <c r="BM5" s="252"/>
      <c r="BN5" s="252"/>
      <c r="BO5" s="252"/>
      <c r="BP5" s="252"/>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49"/>
    </row>
    <row r="6" spans="1:131" s="250"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47"/>
      <c r="BA6" s="247"/>
      <c r="BB6" s="247"/>
      <c r="BC6" s="247"/>
      <c r="BD6" s="247"/>
      <c r="BE6" s="248"/>
      <c r="BF6" s="248"/>
      <c r="BG6" s="248"/>
      <c r="BH6" s="248"/>
      <c r="BI6" s="248"/>
      <c r="BJ6" s="248"/>
      <c r="BK6" s="248"/>
      <c r="BL6" s="248"/>
      <c r="BM6" s="248"/>
      <c r="BN6" s="248"/>
      <c r="BO6" s="248"/>
      <c r="BP6" s="248"/>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49"/>
    </row>
    <row r="7" spans="1:131" s="250" customFormat="1" ht="26.25" customHeight="1" thickTop="1" x14ac:dyDescent="0.15">
      <c r="A7" s="253">
        <v>1</v>
      </c>
      <c r="B7" s="1105" t="s">
        <v>388</v>
      </c>
      <c r="C7" s="1106"/>
      <c r="D7" s="1106"/>
      <c r="E7" s="1106"/>
      <c r="F7" s="1106"/>
      <c r="G7" s="1106"/>
      <c r="H7" s="1106"/>
      <c r="I7" s="1106"/>
      <c r="J7" s="1106"/>
      <c r="K7" s="1106"/>
      <c r="L7" s="1106"/>
      <c r="M7" s="1106"/>
      <c r="N7" s="1106"/>
      <c r="O7" s="1106"/>
      <c r="P7" s="1107"/>
      <c r="Q7" s="1159">
        <v>11845</v>
      </c>
      <c r="R7" s="1160"/>
      <c r="S7" s="1160"/>
      <c r="T7" s="1160"/>
      <c r="U7" s="1160"/>
      <c r="V7" s="1160">
        <v>11600</v>
      </c>
      <c r="W7" s="1160"/>
      <c r="X7" s="1160"/>
      <c r="Y7" s="1160"/>
      <c r="Z7" s="1160"/>
      <c r="AA7" s="1160">
        <v>245</v>
      </c>
      <c r="AB7" s="1160"/>
      <c r="AC7" s="1160"/>
      <c r="AD7" s="1160"/>
      <c r="AE7" s="1161"/>
      <c r="AF7" s="1162">
        <v>230</v>
      </c>
      <c r="AG7" s="1163"/>
      <c r="AH7" s="1163"/>
      <c r="AI7" s="1163"/>
      <c r="AJ7" s="1164"/>
      <c r="AK7" s="1146">
        <v>985</v>
      </c>
      <c r="AL7" s="1147"/>
      <c r="AM7" s="1147"/>
      <c r="AN7" s="1147"/>
      <c r="AO7" s="1147"/>
      <c r="AP7" s="1147">
        <v>9624</v>
      </c>
      <c r="AQ7" s="1147"/>
      <c r="AR7" s="1147"/>
      <c r="AS7" s="1147"/>
      <c r="AT7" s="1147"/>
      <c r="AU7" s="1148"/>
      <c r="AV7" s="1148"/>
      <c r="AW7" s="1148"/>
      <c r="AX7" s="1148"/>
      <c r="AY7" s="1149"/>
      <c r="AZ7" s="247"/>
      <c r="BA7" s="247"/>
      <c r="BB7" s="247"/>
      <c r="BC7" s="247"/>
      <c r="BD7" s="247"/>
      <c r="BE7" s="248"/>
      <c r="BF7" s="248"/>
      <c r="BG7" s="248"/>
      <c r="BH7" s="248"/>
      <c r="BI7" s="248"/>
      <c r="BJ7" s="248"/>
      <c r="BK7" s="248"/>
      <c r="BL7" s="248"/>
      <c r="BM7" s="248"/>
      <c r="BN7" s="248"/>
      <c r="BO7" s="248"/>
      <c r="BP7" s="248"/>
      <c r="BQ7" s="254">
        <v>1</v>
      </c>
      <c r="BR7" s="255"/>
      <c r="BS7" s="1150" t="s">
        <v>576</v>
      </c>
      <c r="BT7" s="1151"/>
      <c r="BU7" s="1151"/>
      <c r="BV7" s="1151"/>
      <c r="BW7" s="1151"/>
      <c r="BX7" s="1151"/>
      <c r="BY7" s="1151"/>
      <c r="BZ7" s="1151"/>
      <c r="CA7" s="1151"/>
      <c r="CB7" s="1151"/>
      <c r="CC7" s="1151"/>
      <c r="CD7" s="1151"/>
      <c r="CE7" s="1151"/>
      <c r="CF7" s="1151"/>
      <c r="CG7" s="1152"/>
      <c r="CH7" s="1143">
        <v>-2</v>
      </c>
      <c r="CI7" s="1144"/>
      <c r="CJ7" s="1144"/>
      <c r="CK7" s="1144"/>
      <c r="CL7" s="1145"/>
      <c r="CM7" s="1143">
        <v>98</v>
      </c>
      <c r="CN7" s="1144"/>
      <c r="CO7" s="1144"/>
      <c r="CP7" s="1144"/>
      <c r="CQ7" s="1145"/>
      <c r="CR7" s="1143">
        <v>40</v>
      </c>
      <c r="CS7" s="1144"/>
      <c r="CT7" s="1144"/>
      <c r="CU7" s="1144"/>
      <c r="CV7" s="1145"/>
      <c r="CW7" s="1143" t="s">
        <v>590</v>
      </c>
      <c r="CX7" s="1144"/>
      <c r="CY7" s="1144"/>
      <c r="CZ7" s="1144"/>
      <c r="DA7" s="1145"/>
      <c r="DB7" s="1143" t="s">
        <v>591</v>
      </c>
      <c r="DC7" s="1144"/>
      <c r="DD7" s="1144"/>
      <c r="DE7" s="1144"/>
      <c r="DF7" s="1145"/>
      <c r="DG7" s="1143" t="s">
        <v>592</v>
      </c>
      <c r="DH7" s="1144"/>
      <c r="DI7" s="1144"/>
      <c r="DJ7" s="1144"/>
      <c r="DK7" s="1145"/>
      <c r="DL7" s="1143" t="s">
        <v>583</v>
      </c>
      <c r="DM7" s="1144"/>
      <c r="DN7" s="1144"/>
      <c r="DO7" s="1144"/>
      <c r="DP7" s="1145"/>
      <c r="DQ7" s="1143" t="s">
        <v>586</v>
      </c>
      <c r="DR7" s="1144"/>
      <c r="DS7" s="1144"/>
      <c r="DT7" s="1144"/>
      <c r="DU7" s="1145"/>
      <c r="DV7" s="1170"/>
      <c r="DW7" s="1171"/>
      <c r="DX7" s="1171"/>
      <c r="DY7" s="1171"/>
      <c r="DZ7" s="1172"/>
      <c r="EA7" s="249"/>
    </row>
    <row r="8" spans="1:131" s="250" customFormat="1" ht="26.25" customHeight="1" x14ac:dyDescent="0.15">
      <c r="A8" s="256">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47"/>
      <c r="BA8" s="247"/>
      <c r="BB8" s="247"/>
      <c r="BC8" s="247"/>
      <c r="BD8" s="247"/>
      <c r="BE8" s="248"/>
      <c r="BF8" s="248"/>
      <c r="BG8" s="248"/>
      <c r="BH8" s="248"/>
      <c r="BI8" s="248"/>
      <c r="BJ8" s="248"/>
      <c r="BK8" s="248"/>
      <c r="BL8" s="248"/>
      <c r="BM8" s="248"/>
      <c r="BN8" s="248"/>
      <c r="BO8" s="248"/>
      <c r="BP8" s="248"/>
      <c r="BQ8" s="257">
        <v>2</v>
      </c>
      <c r="BR8" s="258"/>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49"/>
    </row>
    <row r="9" spans="1:131" s="250" customFormat="1" ht="26.25" customHeight="1" x14ac:dyDescent="0.15">
      <c r="A9" s="256">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47"/>
      <c r="BA9" s="247"/>
      <c r="BB9" s="247"/>
      <c r="BC9" s="247"/>
      <c r="BD9" s="247"/>
      <c r="BE9" s="248"/>
      <c r="BF9" s="248"/>
      <c r="BG9" s="248"/>
      <c r="BH9" s="248"/>
      <c r="BI9" s="248"/>
      <c r="BJ9" s="248"/>
      <c r="BK9" s="248"/>
      <c r="BL9" s="248"/>
      <c r="BM9" s="248"/>
      <c r="BN9" s="248"/>
      <c r="BO9" s="248"/>
      <c r="BP9" s="248"/>
      <c r="BQ9" s="257">
        <v>3</v>
      </c>
      <c r="BR9" s="258"/>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49"/>
    </row>
    <row r="10" spans="1:131" s="250" customFormat="1" ht="26.25" customHeight="1" x14ac:dyDescent="0.15">
      <c r="A10" s="256">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47"/>
      <c r="BA10" s="247"/>
      <c r="BB10" s="247"/>
      <c r="BC10" s="247"/>
      <c r="BD10" s="247"/>
      <c r="BE10" s="248"/>
      <c r="BF10" s="248"/>
      <c r="BG10" s="248"/>
      <c r="BH10" s="248"/>
      <c r="BI10" s="248"/>
      <c r="BJ10" s="248"/>
      <c r="BK10" s="248"/>
      <c r="BL10" s="248"/>
      <c r="BM10" s="248"/>
      <c r="BN10" s="248"/>
      <c r="BO10" s="248"/>
      <c r="BP10" s="248"/>
      <c r="BQ10" s="257">
        <v>4</v>
      </c>
      <c r="BR10" s="258"/>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49"/>
    </row>
    <row r="11" spans="1:131" s="250" customFormat="1" ht="26.25" customHeight="1" x14ac:dyDescent="0.15">
      <c r="A11" s="256">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47"/>
      <c r="BA11" s="247"/>
      <c r="BB11" s="247"/>
      <c r="BC11" s="247"/>
      <c r="BD11" s="247"/>
      <c r="BE11" s="248"/>
      <c r="BF11" s="248"/>
      <c r="BG11" s="248"/>
      <c r="BH11" s="248"/>
      <c r="BI11" s="248"/>
      <c r="BJ11" s="248"/>
      <c r="BK11" s="248"/>
      <c r="BL11" s="248"/>
      <c r="BM11" s="248"/>
      <c r="BN11" s="248"/>
      <c r="BO11" s="248"/>
      <c r="BP11" s="248"/>
      <c r="BQ11" s="257">
        <v>5</v>
      </c>
      <c r="BR11" s="258"/>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49"/>
    </row>
    <row r="12" spans="1:131" s="250" customFormat="1" ht="26.25" customHeight="1" x14ac:dyDescent="0.15">
      <c r="A12" s="256">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47"/>
      <c r="BA12" s="247"/>
      <c r="BB12" s="247"/>
      <c r="BC12" s="247"/>
      <c r="BD12" s="247"/>
      <c r="BE12" s="248"/>
      <c r="BF12" s="248"/>
      <c r="BG12" s="248"/>
      <c r="BH12" s="248"/>
      <c r="BI12" s="248"/>
      <c r="BJ12" s="248"/>
      <c r="BK12" s="248"/>
      <c r="BL12" s="248"/>
      <c r="BM12" s="248"/>
      <c r="BN12" s="248"/>
      <c r="BO12" s="248"/>
      <c r="BP12" s="248"/>
      <c r="BQ12" s="257">
        <v>6</v>
      </c>
      <c r="BR12" s="258"/>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49"/>
    </row>
    <row r="13" spans="1:131" s="250" customFormat="1" ht="26.25" customHeight="1" x14ac:dyDescent="0.15">
      <c r="A13" s="256">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47"/>
      <c r="BA13" s="247"/>
      <c r="BB13" s="247"/>
      <c r="BC13" s="247"/>
      <c r="BD13" s="247"/>
      <c r="BE13" s="248"/>
      <c r="BF13" s="248"/>
      <c r="BG13" s="248"/>
      <c r="BH13" s="248"/>
      <c r="BI13" s="248"/>
      <c r="BJ13" s="248"/>
      <c r="BK13" s="248"/>
      <c r="BL13" s="248"/>
      <c r="BM13" s="248"/>
      <c r="BN13" s="248"/>
      <c r="BO13" s="248"/>
      <c r="BP13" s="248"/>
      <c r="BQ13" s="257">
        <v>7</v>
      </c>
      <c r="BR13" s="258"/>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49"/>
    </row>
    <row r="14" spans="1:131" s="250" customFormat="1" ht="26.25" customHeight="1" x14ac:dyDescent="0.15">
      <c r="A14" s="256">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47"/>
      <c r="BA14" s="247"/>
      <c r="BB14" s="247"/>
      <c r="BC14" s="247"/>
      <c r="BD14" s="247"/>
      <c r="BE14" s="248"/>
      <c r="BF14" s="248"/>
      <c r="BG14" s="248"/>
      <c r="BH14" s="248"/>
      <c r="BI14" s="248"/>
      <c r="BJ14" s="248"/>
      <c r="BK14" s="248"/>
      <c r="BL14" s="248"/>
      <c r="BM14" s="248"/>
      <c r="BN14" s="248"/>
      <c r="BO14" s="248"/>
      <c r="BP14" s="248"/>
      <c r="BQ14" s="257">
        <v>8</v>
      </c>
      <c r="BR14" s="258"/>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49"/>
    </row>
    <row r="15" spans="1:131" s="250" customFormat="1" ht="26.25" customHeight="1" x14ac:dyDescent="0.15">
      <c r="A15" s="256">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47"/>
      <c r="BA15" s="247"/>
      <c r="BB15" s="247"/>
      <c r="BC15" s="247"/>
      <c r="BD15" s="247"/>
      <c r="BE15" s="248"/>
      <c r="BF15" s="248"/>
      <c r="BG15" s="248"/>
      <c r="BH15" s="248"/>
      <c r="BI15" s="248"/>
      <c r="BJ15" s="248"/>
      <c r="BK15" s="248"/>
      <c r="BL15" s="248"/>
      <c r="BM15" s="248"/>
      <c r="BN15" s="248"/>
      <c r="BO15" s="248"/>
      <c r="BP15" s="248"/>
      <c r="BQ15" s="257">
        <v>9</v>
      </c>
      <c r="BR15" s="258"/>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49"/>
    </row>
    <row r="16" spans="1:131" s="250" customFormat="1" ht="26.25" customHeight="1" x14ac:dyDescent="0.15">
      <c r="A16" s="256">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47"/>
      <c r="BA16" s="247"/>
      <c r="BB16" s="247"/>
      <c r="BC16" s="247"/>
      <c r="BD16" s="247"/>
      <c r="BE16" s="248"/>
      <c r="BF16" s="248"/>
      <c r="BG16" s="248"/>
      <c r="BH16" s="248"/>
      <c r="BI16" s="248"/>
      <c r="BJ16" s="248"/>
      <c r="BK16" s="248"/>
      <c r="BL16" s="248"/>
      <c r="BM16" s="248"/>
      <c r="BN16" s="248"/>
      <c r="BO16" s="248"/>
      <c r="BP16" s="248"/>
      <c r="BQ16" s="257">
        <v>10</v>
      </c>
      <c r="BR16" s="258"/>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49"/>
    </row>
    <row r="17" spans="1:131" s="250" customFormat="1" ht="26.25" customHeight="1" x14ac:dyDescent="0.15">
      <c r="A17" s="256">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47"/>
      <c r="BA17" s="247"/>
      <c r="BB17" s="247"/>
      <c r="BC17" s="247"/>
      <c r="BD17" s="247"/>
      <c r="BE17" s="248"/>
      <c r="BF17" s="248"/>
      <c r="BG17" s="248"/>
      <c r="BH17" s="248"/>
      <c r="BI17" s="248"/>
      <c r="BJ17" s="248"/>
      <c r="BK17" s="248"/>
      <c r="BL17" s="248"/>
      <c r="BM17" s="248"/>
      <c r="BN17" s="248"/>
      <c r="BO17" s="248"/>
      <c r="BP17" s="248"/>
      <c r="BQ17" s="257">
        <v>11</v>
      </c>
      <c r="BR17" s="258"/>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49"/>
    </row>
    <row r="18" spans="1:131" s="250" customFormat="1" ht="26.25" customHeight="1" x14ac:dyDescent="0.15">
      <c r="A18" s="256">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47"/>
      <c r="BA18" s="247"/>
      <c r="BB18" s="247"/>
      <c r="BC18" s="247"/>
      <c r="BD18" s="247"/>
      <c r="BE18" s="248"/>
      <c r="BF18" s="248"/>
      <c r="BG18" s="248"/>
      <c r="BH18" s="248"/>
      <c r="BI18" s="248"/>
      <c r="BJ18" s="248"/>
      <c r="BK18" s="248"/>
      <c r="BL18" s="248"/>
      <c r="BM18" s="248"/>
      <c r="BN18" s="248"/>
      <c r="BO18" s="248"/>
      <c r="BP18" s="248"/>
      <c r="BQ18" s="257">
        <v>12</v>
      </c>
      <c r="BR18" s="258"/>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49"/>
    </row>
    <row r="19" spans="1:131" s="250" customFormat="1" ht="26.25" customHeight="1" x14ac:dyDescent="0.15">
      <c r="A19" s="256">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47"/>
      <c r="BA19" s="247"/>
      <c r="BB19" s="247"/>
      <c r="BC19" s="247"/>
      <c r="BD19" s="247"/>
      <c r="BE19" s="248"/>
      <c r="BF19" s="248"/>
      <c r="BG19" s="248"/>
      <c r="BH19" s="248"/>
      <c r="BI19" s="248"/>
      <c r="BJ19" s="248"/>
      <c r="BK19" s="248"/>
      <c r="BL19" s="248"/>
      <c r="BM19" s="248"/>
      <c r="BN19" s="248"/>
      <c r="BO19" s="248"/>
      <c r="BP19" s="248"/>
      <c r="BQ19" s="257">
        <v>13</v>
      </c>
      <c r="BR19" s="258"/>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49"/>
    </row>
    <row r="20" spans="1:131" s="250" customFormat="1" ht="26.25" customHeight="1" x14ac:dyDescent="0.15">
      <c r="A20" s="256">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47"/>
      <c r="BA20" s="247"/>
      <c r="BB20" s="247"/>
      <c r="BC20" s="247"/>
      <c r="BD20" s="247"/>
      <c r="BE20" s="248"/>
      <c r="BF20" s="248"/>
      <c r="BG20" s="248"/>
      <c r="BH20" s="248"/>
      <c r="BI20" s="248"/>
      <c r="BJ20" s="248"/>
      <c r="BK20" s="248"/>
      <c r="BL20" s="248"/>
      <c r="BM20" s="248"/>
      <c r="BN20" s="248"/>
      <c r="BO20" s="248"/>
      <c r="BP20" s="248"/>
      <c r="BQ20" s="257">
        <v>14</v>
      </c>
      <c r="BR20" s="258"/>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49"/>
    </row>
    <row r="21" spans="1:131" s="250" customFormat="1" ht="26.25" customHeight="1" thickBot="1" x14ac:dyDescent="0.2">
      <c r="A21" s="256">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47"/>
      <c r="BA21" s="247"/>
      <c r="BB21" s="247"/>
      <c r="BC21" s="247"/>
      <c r="BD21" s="247"/>
      <c r="BE21" s="248"/>
      <c r="BF21" s="248"/>
      <c r="BG21" s="248"/>
      <c r="BH21" s="248"/>
      <c r="BI21" s="248"/>
      <c r="BJ21" s="248"/>
      <c r="BK21" s="248"/>
      <c r="BL21" s="248"/>
      <c r="BM21" s="248"/>
      <c r="BN21" s="248"/>
      <c r="BO21" s="248"/>
      <c r="BP21" s="248"/>
      <c r="BQ21" s="257">
        <v>15</v>
      </c>
      <c r="BR21" s="258"/>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49"/>
    </row>
    <row r="22" spans="1:131" s="250" customFormat="1" ht="26.25" customHeight="1" x14ac:dyDescent="0.15">
      <c r="A22" s="256">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48"/>
      <c r="BF22" s="248"/>
      <c r="BG22" s="248"/>
      <c r="BH22" s="248"/>
      <c r="BI22" s="248"/>
      <c r="BJ22" s="248"/>
      <c r="BK22" s="248"/>
      <c r="BL22" s="248"/>
      <c r="BM22" s="248"/>
      <c r="BN22" s="248"/>
      <c r="BO22" s="248"/>
      <c r="BP22" s="248"/>
      <c r="BQ22" s="257">
        <v>16</v>
      </c>
      <c r="BR22" s="258"/>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49"/>
    </row>
    <row r="23" spans="1:131" s="250" customFormat="1" ht="26.25" customHeight="1" thickBot="1" x14ac:dyDescent="0.2">
      <c r="A23" s="259" t="s">
        <v>390</v>
      </c>
      <c r="B23" s="999" t="s">
        <v>391</v>
      </c>
      <c r="C23" s="1000"/>
      <c r="D23" s="1000"/>
      <c r="E23" s="1000"/>
      <c r="F23" s="1000"/>
      <c r="G23" s="1000"/>
      <c r="H23" s="1000"/>
      <c r="I23" s="1000"/>
      <c r="J23" s="1000"/>
      <c r="K23" s="1000"/>
      <c r="L23" s="1000"/>
      <c r="M23" s="1000"/>
      <c r="N23" s="1000"/>
      <c r="O23" s="1000"/>
      <c r="P23" s="1001"/>
      <c r="Q23" s="1123">
        <v>11845</v>
      </c>
      <c r="R23" s="1124"/>
      <c r="S23" s="1124"/>
      <c r="T23" s="1124"/>
      <c r="U23" s="1124"/>
      <c r="V23" s="1124">
        <v>11600</v>
      </c>
      <c r="W23" s="1124"/>
      <c r="X23" s="1124"/>
      <c r="Y23" s="1124"/>
      <c r="Z23" s="1124"/>
      <c r="AA23" s="1124">
        <v>245</v>
      </c>
      <c r="AB23" s="1124"/>
      <c r="AC23" s="1124"/>
      <c r="AD23" s="1124"/>
      <c r="AE23" s="1125"/>
      <c r="AF23" s="1126">
        <v>230</v>
      </c>
      <c r="AG23" s="1124"/>
      <c r="AH23" s="1124"/>
      <c r="AI23" s="1124"/>
      <c r="AJ23" s="1127"/>
      <c r="AK23" s="1128"/>
      <c r="AL23" s="1129"/>
      <c r="AM23" s="1129"/>
      <c r="AN23" s="1129"/>
      <c r="AO23" s="1129"/>
      <c r="AP23" s="1124">
        <v>9624</v>
      </c>
      <c r="AQ23" s="1124"/>
      <c r="AR23" s="1124"/>
      <c r="AS23" s="1124"/>
      <c r="AT23" s="1124"/>
      <c r="AU23" s="1130"/>
      <c r="AV23" s="1130"/>
      <c r="AW23" s="1130"/>
      <c r="AX23" s="1130"/>
      <c r="AY23" s="1131"/>
      <c r="AZ23" s="1120" t="s">
        <v>242</v>
      </c>
      <c r="BA23" s="1121"/>
      <c r="BB23" s="1121"/>
      <c r="BC23" s="1121"/>
      <c r="BD23" s="1122"/>
      <c r="BE23" s="248"/>
      <c r="BF23" s="248"/>
      <c r="BG23" s="248"/>
      <c r="BH23" s="248"/>
      <c r="BI23" s="248"/>
      <c r="BJ23" s="248"/>
      <c r="BK23" s="248"/>
      <c r="BL23" s="248"/>
      <c r="BM23" s="248"/>
      <c r="BN23" s="248"/>
      <c r="BO23" s="248"/>
      <c r="BP23" s="248"/>
      <c r="BQ23" s="257">
        <v>17</v>
      </c>
      <c r="BR23" s="258"/>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49"/>
    </row>
    <row r="24" spans="1:131" s="250"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47"/>
      <c r="BA24" s="247"/>
      <c r="BB24" s="247"/>
      <c r="BC24" s="247"/>
      <c r="BD24" s="247"/>
      <c r="BE24" s="248"/>
      <c r="BF24" s="248"/>
      <c r="BG24" s="248"/>
      <c r="BH24" s="248"/>
      <c r="BI24" s="248"/>
      <c r="BJ24" s="248"/>
      <c r="BK24" s="248"/>
      <c r="BL24" s="248"/>
      <c r="BM24" s="248"/>
      <c r="BN24" s="248"/>
      <c r="BO24" s="248"/>
      <c r="BP24" s="248"/>
      <c r="BQ24" s="257">
        <v>18</v>
      </c>
      <c r="BR24" s="258"/>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49"/>
    </row>
    <row r="25" spans="1:131" s="242"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47"/>
      <c r="BK25" s="247"/>
      <c r="BL25" s="247"/>
      <c r="BM25" s="247"/>
      <c r="BN25" s="247"/>
      <c r="BO25" s="260"/>
      <c r="BP25" s="260"/>
      <c r="BQ25" s="257">
        <v>19</v>
      </c>
      <c r="BR25" s="258"/>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1"/>
    </row>
    <row r="26" spans="1:131" s="242"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378</v>
      </c>
      <c r="BF26" s="1057"/>
      <c r="BG26" s="1057"/>
      <c r="BH26" s="1057"/>
      <c r="BI26" s="1072"/>
      <c r="BJ26" s="247"/>
      <c r="BK26" s="247"/>
      <c r="BL26" s="247"/>
      <c r="BM26" s="247"/>
      <c r="BN26" s="247"/>
      <c r="BO26" s="260"/>
      <c r="BP26" s="260"/>
      <c r="BQ26" s="257">
        <v>20</v>
      </c>
      <c r="BR26" s="258"/>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1"/>
    </row>
    <row r="27" spans="1:131" s="242"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47"/>
      <c r="BK27" s="247"/>
      <c r="BL27" s="247"/>
      <c r="BM27" s="247"/>
      <c r="BN27" s="247"/>
      <c r="BO27" s="260"/>
      <c r="BP27" s="260"/>
      <c r="BQ27" s="257">
        <v>21</v>
      </c>
      <c r="BR27" s="258"/>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1"/>
    </row>
    <row r="28" spans="1:131" s="242" customFormat="1" ht="26.25" customHeight="1" thickTop="1" x14ac:dyDescent="0.15">
      <c r="A28" s="261">
        <v>1</v>
      </c>
      <c r="B28" s="1105" t="s">
        <v>402</v>
      </c>
      <c r="C28" s="1106"/>
      <c r="D28" s="1106"/>
      <c r="E28" s="1106"/>
      <c r="F28" s="1106"/>
      <c r="G28" s="1106"/>
      <c r="H28" s="1106"/>
      <c r="I28" s="1106"/>
      <c r="J28" s="1106"/>
      <c r="K28" s="1106"/>
      <c r="L28" s="1106"/>
      <c r="M28" s="1106"/>
      <c r="N28" s="1106"/>
      <c r="O28" s="1106"/>
      <c r="P28" s="1107"/>
      <c r="Q28" s="1108">
        <v>2071</v>
      </c>
      <c r="R28" s="1109"/>
      <c r="S28" s="1109"/>
      <c r="T28" s="1109"/>
      <c r="U28" s="1109"/>
      <c r="V28" s="1109">
        <v>1993</v>
      </c>
      <c r="W28" s="1109"/>
      <c r="X28" s="1109"/>
      <c r="Y28" s="1109"/>
      <c r="Z28" s="1109"/>
      <c r="AA28" s="1109">
        <v>78</v>
      </c>
      <c r="AB28" s="1109"/>
      <c r="AC28" s="1109"/>
      <c r="AD28" s="1109"/>
      <c r="AE28" s="1110"/>
      <c r="AF28" s="1111">
        <v>78</v>
      </c>
      <c r="AG28" s="1109"/>
      <c r="AH28" s="1109"/>
      <c r="AI28" s="1109"/>
      <c r="AJ28" s="1112"/>
      <c r="AK28" s="1113">
        <v>156</v>
      </c>
      <c r="AL28" s="1101"/>
      <c r="AM28" s="1101"/>
      <c r="AN28" s="1101"/>
      <c r="AO28" s="1101"/>
      <c r="AP28" s="1101" t="s">
        <v>582</v>
      </c>
      <c r="AQ28" s="1101"/>
      <c r="AR28" s="1101"/>
      <c r="AS28" s="1101"/>
      <c r="AT28" s="1101"/>
      <c r="AU28" s="1101" t="s">
        <v>582</v>
      </c>
      <c r="AV28" s="1101"/>
      <c r="AW28" s="1101"/>
      <c r="AX28" s="1101"/>
      <c r="AY28" s="1101"/>
      <c r="AZ28" s="1102" t="s">
        <v>586</v>
      </c>
      <c r="BA28" s="1102"/>
      <c r="BB28" s="1102"/>
      <c r="BC28" s="1102"/>
      <c r="BD28" s="1102"/>
      <c r="BE28" s="1103"/>
      <c r="BF28" s="1103"/>
      <c r="BG28" s="1103"/>
      <c r="BH28" s="1103"/>
      <c r="BI28" s="1104"/>
      <c r="BJ28" s="247"/>
      <c r="BK28" s="247"/>
      <c r="BL28" s="247"/>
      <c r="BM28" s="247"/>
      <c r="BN28" s="247"/>
      <c r="BO28" s="260"/>
      <c r="BP28" s="260"/>
      <c r="BQ28" s="257">
        <v>22</v>
      </c>
      <c r="BR28" s="258"/>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1"/>
    </row>
    <row r="29" spans="1:131" s="242" customFormat="1" ht="26.25" customHeight="1" x14ac:dyDescent="0.15">
      <c r="A29" s="261">
        <v>2</v>
      </c>
      <c r="B29" s="1092" t="s">
        <v>403</v>
      </c>
      <c r="C29" s="1093"/>
      <c r="D29" s="1093"/>
      <c r="E29" s="1093"/>
      <c r="F29" s="1093"/>
      <c r="G29" s="1093"/>
      <c r="H29" s="1093"/>
      <c r="I29" s="1093"/>
      <c r="J29" s="1093"/>
      <c r="K29" s="1093"/>
      <c r="L29" s="1093"/>
      <c r="M29" s="1093"/>
      <c r="N29" s="1093"/>
      <c r="O29" s="1093"/>
      <c r="P29" s="1094"/>
      <c r="Q29" s="1098">
        <v>1596</v>
      </c>
      <c r="R29" s="1099"/>
      <c r="S29" s="1099"/>
      <c r="T29" s="1099"/>
      <c r="U29" s="1099"/>
      <c r="V29" s="1099">
        <v>1572</v>
      </c>
      <c r="W29" s="1099"/>
      <c r="X29" s="1099"/>
      <c r="Y29" s="1099"/>
      <c r="Z29" s="1099"/>
      <c r="AA29" s="1099">
        <v>24</v>
      </c>
      <c r="AB29" s="1099"/>
      <c r="AC29" s="1099"/>
      <c r="AD29" s="1099"/>
      <c r="AE29" s="1100"/>
      <c r="AF29" s="1074">
        <v>24</v>
      </c>
      <c r="AG29" s="1075"/>
      <c r="AH29" s="1075"/>
      <c r="AI29" s="1075"/>
      <c r="AJ29" s="1076"/>
      <c r="AK29" s="1035">
        <v>224</v>
      </c>
      <c r="AL29" s="1026"/>
      <c r="AM29" s="1026"/>
      <c r="AN29" s="1026"/>
      <c r="AO29" s="1026"/>
      <c r="AP29" s="1026" t="s">
        <v>583</v>
      </c>
      <c r="AQ29" s="1026"/>
      <c r="AR29" s="1026"/>
      <c r="AS29" s="1026"/>
      <c r="AT29" s="1026"/>
      <c r="AU29" s="1026" t="s">
        <v>583</v>
      </c>
      <c r="AV29" s="1026"/>
      <c r="AW29" s="1026"/>
      <c r="AX29" s="1026"/>
      <c r="AY29" s="1026"/>
      <c r="AZ29" s="1097" t="s">
        <v>587</v>
      </c>
      <c r="BA29" s="1097"/>
      <c r="BB29" s="1097"/>
      <c r="BC29" s="1097"/>
      <c r="BD29" s="1097"/>
      <c r="BE29" s="1087"/>
      <c r="BF29" s="1087"/>
      <c r="BG29" s="1087"/>
      <c r="BH29" s="1087"/>
      <c r="BI29" s="1088"/>
      <c r="BJ29" s="247"/>
      <c r="BK29" s="247"/>
      <c r="BL29" s="247"/>
      <c r="BM29" s="247"/>
      <c r="BN29" s="247"/>
      <c r="BO29" s="260"/>
      <c r="BP29" s="260"/>
      <c r="BQ29" s="257">
        <v>23</v>
      </c>
      <c r="BR29" s="258"/>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1"/>
    </row>
    <row r="30" spans="1:131" s="242" customFormat="1" ht="26.25" customHeight="1" x14ac:dyDescent="0.15">
      <c r="A30" s="261">
        <v>3</v>
      </c>
      <c r="B30" s="1092" t="s">
        <v>404</v>
      </c>
      <c r="C30" s="1093"/>
      <c r="D30" s="1093"/>
      <c r="E30" s="1093"/>
      <c r="F30" s="1093"/>
      <c r="G30" s="1093"/>
      <c r="H30" s="1093"/>
      <c r="I30" s="1093"/>
      <c r="J30" s="1093"/>
      <c r="K30" s="1093"/>
      <c r="L30" s="1093"/>
      <c r="M30" s="1093"/>
      <c r="N30" s="1093"/>
      <c r="O30" s="1093"/>
      <c r="P30" s="1094"/>
      <c r="Q30" s="1098">
        <v>245</v>
      </c>
      <c r="R30" s="1099"/>
      <c r="S30" s="1099"/>
      <c r="T30" s="1099"/>
      <c r="U30" s="1099"/>
      <c r="V30" s="1099">
        <v>240</v>
      </c>
      <c r="W30" s="1099"/>
      <c r="X30" s="1099"/>
      <c r="Y30" s="1099"/>
      <c r="Z30" s="1099"/>
      <c r="AA30" s="1099">
        <v>5</v>
      </c>
      <c r="AB30" s="1099"/>
      <c r="AC30" s="1099"/>
      <c r="AD30" s="1099"/>
      <c r="AE30" s="1100"/>
      <c r="AF30" s="1074">
        <v>5</v>
      </c>
      <c r="AG30" s="1075"/>
      <c r="AH30" s="1075"/>
      <c r="AI30" s="1075"/>
      <c r="AJ30" s="1076"/>
      <c r="AK30" s="1035">
        <v>0</v>
      </c>
      <c r="AL30" s="1026"/>
      <c r="AM30" s="1026"/>
      <c r="AN30" s="1026"/>
      <c r="AO30" s="1026"/>
      <c r="AP30" s="1026" t="s">
        <v>584</v>
      </c>
      <c r="AQ30" s="1026"/>
      <c r="AR30" s="1026"/>
      <c r="AS30" s="1026"/>
      <c r="AT30" s="1026"/>
      <c r="AU30" s="1026" t="s">
        <v>585</v>
      </c>
      <c r="AV30" s="1026"/>
      <c r="AW30" s="1026"/>
      <c r="AX30" s="1026"/>
      <c r="AY30" s="1026"/>
      <c r="AZ30" s="1097" t="s">
        <v>586</v>
      </c>
      <c r="BA30" s="1097"/>
      <c r="BB30" s="1097"/>
      <c r="BC30" s="1097"/>
      <c r="BD30" s="1097"/>
      <c r="BE30" s="1087"/>
      <c r="BF30" s="1087"/>
      <c r="BG30" s="1087"/>
      <c r="BH30" s="1087"/>
      <c r="BI30" s="1088"/>
      <c r="BJ30" s="247"/>
      <c r="BK30" s="247"/>
      <c r="BL30" s="247"/>
      <c r="BM30" s="247"/>
      <c r="BN30" s="247"/>
      <c r="BO30" s="260"/>
      <c r="BP30" s="260"/>
      <c r="BQ30" s="257">
        <v>24</v>
      </c>
      <c r="BR30" s="258"/>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1"/>
    </row>
    <row r="31" spans="1:131" s="242" customFormat="1" ht="26.25" customHeight="1" x14ac:dyDescent="0.15">
      <c r="A31" s="261">
        <v>4</v>
      </c>
      <c r="B31" s="1092" t="s">
        <v>405</v>
      </c>
      <c r="C31" s="1093"/>
      <c r="D31" s="1093"/>
      <c r="E31" s="1093"/>
      <c r="F31" s="1093"/>
      <c r="G31" s="1093"/>
      <c r="H31" s="1093"/>
      <c r="I31" s="1093"/>
      <c r="J31" s="1093"/>
      <c r="K31" s="1093"/>
      <c r="L31" s="1093"/>
      <c r="M31" s="1093"/>
      <c r="N31" s="1093"/>
      <c r="O31" s="1093"/>
      <c r="P31" s="1094"/>
      <c r="Q31" s="1098">
        <v>57</v>
      </c>
      <c r="R31" s="1099"/>
      <c r="S31" s="1099"/>
      <c r="T31" s="1099"/>
      <c r="U31" s="1099"/>
      <c r="V31" s="1099">
        <v>66</v>
      </c>
      <c r="W31" s="1099"/>
      <c r="X31" s="1099"/>
      <c r="Y31" s="1099"/>
      <c r="Z31" s="1099"/>
      <c r="AA31" s="1099">
        <v>-9</v>
      </c>
      <c r="AB31" s="1099"/>
      <c r="AC31" s="1099"/>
      <c r="AD31" s="1099"/>
      <c r="AE31" s="1100"/>
      <c r="AF31" s="1074">
        <v>-9</v>
      </c>
      <c r="AG31" s="1075"/>
      <c r="AH31" s="1075"/>
      <c r="AI31" s="1075"/>
      <c r="AJ31" s="1076"/>
      <c r="AK31" s="1035">
        <v>70</v>
      </c>
      <c r="AL31" s="1026"/>
      <c r="AM31" s="1026"/>
      <c r="AN31" s="1026"/>
      <c r="AO31" s="1026"/>
      <c r="AP31" s="1026" t="s">
        <v>582</v>
      </c>
      <c r="AQ31" s="1026"/>
      <c r="AR31" s="1026"/>
      <c r="AS31" s="1026"/>
      <c r="AT31" s="1026"/>
      <c r="AU31" s="1026" t="s">
        <v>586</v>
      </c>
      <c r="AV31" s="1026"/>
      <c r="AW31" s="1026"/>
      <c r="AX31" s="1026"/>
      <c r="AY31" s="1026"/>
      <c r="AZ31" s="1097" t="s">
        <v>585</v>
      </c>
      <c r="BA31" s="1097"/>
      <c r="BB31" s="1097"/>
      <c r="BC31" s="1097"/>
      <c r="BD31" s="1097"/>
      <c r="BE31" s="1087"/>
      <c r="BF31" s="1087"/>
      <c r="BG31" s="1087"/>
      <c r="BH31" s="1087"/>
      <c r="BI31" s="1088"/>
      <c r="BJ31" s="247"/>
      <c r="BK31" s="247"/>
      <c r="BL31" s="247"/>
      <c r="BM31" s="247"/>
      <c r="BN31" s="247"/>
      <c r="BO31" s="260"/>
      <c r="BP31" s="260"/>
      <c r="BQ31" s="257">
        <v>25</v>
      </c>
      <c r="BR31" s="258"/>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1"/>
    </row>
    <row r="32" spans="1:131" s="242" customFormat="1" ht="26.25" customHeight="1" x14ac:dyDescent="0.15">
      <c r="A32" s="261">
        <v>5</v>
      </c>
      <c r="B32" s="1092" t="s">
        <v>406</v>
      </c>
      <c r="C32" s="1093"/>
      <c r="D32" s="1093"/>
      <c r="E32" s="1093"/>
      <c r="F32" s="1093"/>
      <c r="G32" s="1093"/>
      <c r="H32" s="1093"/>
      <c r="I32" s="1093"/>
      <c r="J32" s="1093"/>
      <c r="K32" s="1093"/>
      <c r="L32" s="1093"/>
      <c r="M32" s="1093"/>
      <c r="N32" s="1093"/>
      <c r="O32" s="1093"/>
      <c r="P32" s="1094"/>
      <c r="Q32" s="1098">
        <v>629</v>
      </c>
      <c r="R32" s="1099"/>
      <c r="S32" s="1099"/>
      <c r="T32" s="1099"/>
      <c r="U32" s="1099"/>
      <c r="V32" s="1099">
        <v>599</v>
      </c>
      <c r="W32" s="1099"/>
      <c r="X32" s="1099"/>
      <c r="Y32" s="1099"/>
      <c r="Z32" s="1099"/>
      <c r="AA32" s="1099">
        <v>30</v>
      </c>
      <c r="AB32" s="1099"/>
      <c r="AC32" s="1099"/>
      <c r="AD32" s="1099"/>
      <c r="AE32" s="1100"/>
      <c r="AF32" s="1074">
        <v>341</v>
      </c>
      <c r="AG32" s="1075"/>
      <c r="AH32" s="1075"/>
      <c r="AI32" s="1075"/>
      <c r="AJ32" s="1076"/>
      <c r="AK32" s="1035">
        <v>168</v>
      </c>
      <c r="AL32" s="1026"/>
      <c r="AM32" s="1026"/>
      <c r="AN32" s="1026"/>
      <c r="AO32" s="1026"/>
      <c r="AP32" s="1026">
        <v>1510</v>
      </c>
      <c r="AQ32" s="1026"/>
      <c r="AR32" s="1026"/>
      <c r="AS32" s="1026"/>
      <c r="AT32" s="1026"/>
      <c r="AU32" s="1026" t="s">
        <v>582</v>
      </c>
      <c r="AV32" s="1026"/>
      <c r="AW32" s="1026"/>
      <c r="AX32" s="1026"/>
      <c r="AY32" s="1026"/>
      <c r="AZ32" s="1097" t="s">
        <v>582</v>
      </c>
      <c r="BA32" s="1097"/>
      <c r="BB32" s="1097"/>
      <c r="BC32" s="1097"/>
      <c r="BD32" s="1097"/>
      <c r="BE32" s="1087" t="s">
        <v>407</v>
      </c>
      <c r="BF32" s="1087"/>
      <c r="BG32" s="1087"/>
      <c r="BH32" s="1087"/>
      <c r="BI32" s="1088"/>
      <c r="BJ32" s="247"/>
      <c r="BK32" s="247"/>
      <c r="BL32" s="247"/>
      <c r="BM32" s="247"/>
      <c r="BN32" s="247"/>
      <c r="BO32" s="260"/>
      <c r="BP32" s="260"/>
      <c r="BQ32" s="257">
        <v>26</v>
      </c>
      <c r="BR32" s="258"/>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1"/>
    </row>
    <row r="33" spans="1:131" s="242" customFormat="1" ht="26.25" customHeight="1" x14ac:dyDescent="0.15">
      <c r="A33" s="261">
        <v>6</v>
      </c>
      <c r="B33" s="1092" t="s">
        <v>408</v>
      </c>
      <c r="C33" s="1093"/>
      <c r="D33" s="1093"/>
      <c r="E33" s="1093"/>
      <c r="F33" s="1093"/>
      <c r="G33" s="1093"/>
      <c r="H33" s="1093"/>
      <c r="I33" s="1093"/>
      <c r="J33" s="1093"/>
      <c r="K33" s="1093"/>
      <c r="L33" s="1093"/>
      <c r="M33" s="1093"/>
      <c r="N33" s="1093"/>
      <c r="O33" s="1093"/>
      <c r="P33" s="1094"/>
      <c r="Q33" s="1098">
        <v>872</v>
      </c>
      <c r="R33" s="1099"/>
      <c r="S33" s="1099"/>
      <c r="T33" s="1099"/>
      <c r="U33" s="1099"/>
      <c r="V33" s="1099">
        <v>860</v>
      </c>
      <c r="W33" s="1099"/>
      <c r="X33" s="1099"/>
      <c r="Y33" s="1099"/>
      <c r="Z33" s="1099"/>
      <c r="AA33" s="1099">
        <v>12</v>
      </c>
      <c r="AB33" s="1099"/>
      <c r="AC33" s="1099"/>
      <c r="AD33" s="1099"/>
      <c r="AE33" s="1100"/>
      <c r="AF33" s="1074">
        <v>12</v>
      </c>
      <c r="AG33" s="1075"/>
      <c r="AH33" s="1075"/>
      <c r="AI33" s="1075"/>
      <c r="AJ33" s="1076"/>
      <c r="AK33" s="1035">
        <v>417</v>
      </c>
      <c r="AL33" s="1026"/>
      <c r="AM33" s="1026"/>
      <c r="AN33" s="1026"/>
      <c r="AO33" s="1026"/>
      <c r="AP33" s="1026">
        <v>6434</v>
      </c>
      <c r="AQ33" s="1026"/>
      <c r="AR33" s="1026"/>
      <c r="AS33" s="1026"/>
      <c r="AT33" s="1026"/>
      <c r="AU33" s="1026">
        <v>4845</v>
      </c>
      <c r="AV33" s="1026"/>
      <c r="AW33" s="1026"/>
      <c r="AX33" s="1026"/>
      <c r="AY33" s="1026"/>
      <c r="AZ33" s="1097" t="s">
        <v>583</v>
      </c>
      <c r="BA33" s="1097"/>
      <c r="BB33" s="1097"/>
      <c r="BC33" s="1097"/>
      <c r="BD33" s="1097"/>
      <c r="BE33" s="1087" t="s">
        <v>409</v>
      </c>
      <c r="BF33" s="1087"/>
      <c r="BG33" s="1087"/>
      <c r="BH33" s="1087"/>
      <c r="BI33" s="1088"/>
      <c r="BJ33" s="247"/>
      <c r="BK33" s="247"/>
      <c r="BL33" s="247"/>
      <c r="BM33" s="247"/>
      <c r="BN33" s="247"/>
      <c r="BO33" s="260"/>
      <c r="BP33" s="260"/>
      <c r="BQ33" s="257">
        <v>27</v>
      </c>
      <c r="BR33" s="258"/>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1"/>
    </row>
    <row r="34" spans="1:131" s="242" customFormat="1" ht="26.25" customHeight="1" x14ac:dyDescent="0.15">
      <c r="A34" s="261">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47"/>
      <c r="BK34" s="247"/>
      <c r="BL34" s="247"/>
      <c r="BM34" s="247"/>
      <c r="BN34" s="247"/>
      <c r="BO34" s="260"/>
      <c r="BP34" s="260"/>
      <c r="BQ34" s="257">
        <v>28</v>
      </c>
      <c r="BR34" s="258"/>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1"/>
    </row>
    <row r="35" spans="1:131" s="242" customFormat="1" ht="26.25" customHeight="1" x14ac:dyDescent="0.15">
      <c r="A35" s="261">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47"/>
      <c r="BK35" s="247"/>
      <c r="BL35" s="247"/>
      <c r="BM35" s="247"/>
      <c r="BN35" s="247"/>
      <c r="BO35" s="260"/>
      <c r="BP35" s="260"/>
      <c r="BQ35" s="257">
        <v>29</v>
      </c>
      <c r="BR35" s="258"/>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1"/>
    </row>
    <row r="36" spans="1:131" s="242" customFormat="1" ht="26.25" customHeight="1" x14ac:dyDescent="0.15">
      <c r="A36" s="261">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47"/>
      <c r="BK36" s="247"/>
      <c r="BL36" s="247"/>
      <c r="BM36" s="247"/>
      <c r="BN36" s="247"/>
      <c r="BO36" s="260"/>
      <c r="BP36" s="260"/>
      <c r="BQ36" s="257">
        <v>30</v>
      </c>
      <c r="BR36" s="258"/>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1"/>
    </row>
    <row r="37" spans="1:131" s="242" customFormat="1" ht="26.25" customHeight="1" x14ac:dyDescent="0.15">
      <c r="A37" s="261">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47"/>
      <c r="BK37" s="247"/>
      <c r="BL37" s="247"/>
      <c r="BM37" s="247"/>
      <c r="BN37" s="247"/>
      <c r="BO37" s="260"/>
      <c r="BP37" s="260"/>
      <c r="BQ37" s="257">
        <v>31</v>
      </c>
      <c r="BR37" s="258"/>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1"/>
    </row>
    <row r="38" spans="1:131" s="242" customFormat="1" ht="26.25" customHeight="1" x14ac:dyDescent="0.15">
      <c r="A38" s="261">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47"/>
      <c r="BK38" s="247"/>
      <c r="BL38" s="247"/>
      <c r="BM38" s="247"/>
      <c r="BN38" s="247"/>
      <c r="BO38" s="260"/>
      <c r="BP38" s="260"/>
      <c r="BQ38" s="257">
        <v>32</v>
      </c>
      <c r="BR38" s="258"/>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1"/>
    </row>
    <row r="39" spans="1:131" s="242" customFormat="1" ht="26.25" customHeight="1" x14ac:dyDescent="0.15">
      <c r="A39" s="261">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47"/>
      <c r="BK39" s="247"/>
      <c r="BL39" s="247"/>
      <c r="BM39" s="247"/>
      <c r="BN39" s="247"/>
      <c r="BO39" s="260"/>
      <c r="BP39" s="260"/>
      <c r="BQ39" s="257">
        <v>33</v>
      </c>
      <c r="BR39" s="258"/>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1"/>
    </row>
    <row r="40" spans="1:131" s="242" customFormat="1" ht="26.25" customHeight="1" x14ac:dyDescent="0.15">
      <c r="A40" s="256">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47"/>
      <c r="BK40" s="247"/>
      <c r="BL40" s="247"/>
      <c r="BM40" s="247"/>
      <c r="BN40" s="247"/>
      <c r="BO40" s="260"/>
      <c r="BP40" s="260"/>
      <c r="BQ40" s="257">
        <v>34</v>
      </c>
      <c r="BR40" s="258"/>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1"/>
    </row>
    <row r="41" spans="1:131" s="242" customFormat="1" ht="26.25" customHeight="1" x14ac:dyDescent="0.15">
      <c r="A41" s="256">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47"/>
      <c r="BK41" s="247"/>
      <c r="BL41" s="247"/>
      <c r="BM41" s="247"/>
      <c r="BN41" s="247"/>
      <c r="BO41" s="260"/>
      <c r="BP41" s="260"/>
      <c r="BQ41" s="257">
        <v>35</v>
      </c>
      <c r="BR41" s="258"/>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1"/>
    </row>
    <row r="42" spans="1:131" s="242" customFormat="1" ht="26.25" customHeight="1" x14ac:dyDescent="0.15">
      <c r="A42" s="256">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47"/>
      <c r="BK42" s="247"/>
      <c r="BL42" s="247"/>
      <c r="BM42" s="247"/>
      <c r="BN42" s="247"/>
      <c r="BO42" s="260"/>
      <c r="BP42" s="260"/>
      <c r="BQ42" s="257">
        <v>36</v>
      </c>
      <c r="BR42" s="258"/>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1"/>
    </row>
    <row r="43" spans="1:131" s="242" customFormat="1" ht="26.25" customHeight="1" x14ac:dyDescent="0.15">
      <c r="A43" s="256">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47"/>
      <c r="BK43" s="247"/>
      <c r="BL43" s="247"/>
      <c r="BM43" s="247"/>
      <c r="BN43" s="247"/>
      <c r="BO43" s="260"/>
      <c r="BP43" s="260"/>
      <c r="BQ43" s="257">
        <v>37</v>
      </c>
      <c r="BR43" s="258"/>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1"/>
    </row>
    <row r="44" spans="1:131" s="242" customFormat="1" ht="26.25" customHeight="1" x14ac:dyDescent="0.15">
      <c r="A44" s="256">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47"/>
      <c r="BK44" s="247"/>
      <c r="BL44" s="247"/>
      <c r="BM44" s="247"/>
      <c r="BN44" s="247"/>
      <c r="BO44" s="260"/>
      <c r="BP44" s="260"/>
      <c r="BQ44" s="257">
        <v>38</v>
      </c>
      <c r="BR44" s="258"/>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1"/>
    </row>
    <row r="45" spans="1:131" s="242" customFormat="1" ht="26.25" customHeight="1" x14ac:dyDescent="0.15">
      <c r="A45" s="256">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47"/>
      <c r="BK45" s="247"/>
      <c r="BL45" s="247"/>
      <c r="BM45" s="247"/>
      <c r="BN45" s="247"/>
      <c r="BO45" s="260"/>
      <c r="BP45" s="260"/>
      <c r="BQ45" s="257">
        <v>39</v>
      </c>
      <c r="BR45" s="258"/>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1"/>
    </row>
    <row r="46" spans="1:131" s="242" customFormat="1" ht="26.25" customHeight="1" x14ac:dyDescent="0.15">
      <c r="A46" s="256">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47"/>
      <c r="BK46" s="247"/>
      <c r="BL46" s="247"/>
      <c r="BM46" s="247"/>
      <c r="BN46" s="247"/>
      <c r="BO46" s="260"/>
      <c r="BP46" s="260"/>
      <c r="BQ46" s="257">
        <v>40</v>
      </c>
      <c r="BR46" s="258"/>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1"/>
    </row>
    <row r="47" spans="1:131" s="242" customFormat="1" ht="26.25" customHeight="1" x14ac:dyDescent="0.15">
      <c r="A47" s="256">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47"/>
      <c r="BK47" s="247"/>
      <c r="BL47" s="247"/>
      <c r="BM47" s="247"/>
      <c r="BN47" s="247"/>
      <c r="BO47" s="260"/>
      <c r="BP47" s="260"/>
      <c r="BQ47" s="257">
        <v>41</v>
      </c>
      <c r="BR47" s="258"/>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1"/>
    </row>
    <row r="48" spans="1:131" s="242" customFormat="1" ht="26.25" customHeight="1" x14ac:dyDescent="0.15">
      <c r="A48" s="256">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47"/>
      <c r="BK48" s="247"/>
      <c r="BL48" s="247"/>
      <c r="BM48" s="247"/>
      <c r="BN48" s="247"/>
      <c r="BO48" s="260"/>
      <c r="BP48" s="260"/>
      <c r="BQ48" s="257">
        <v>42</v>
      </c>
      <c r="BR48" s="258"/>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1"/>
    </row>
    <row r="49" spans="1:131" s="242" customFormat="1" ht="26.25" customHeight="1" x14ac:dyDescent="0.15">
      <c r="A49" s="256">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47"/>
      <c r="BK49" s="247"/>
      <c r="BL49" s="247"/>
      <c r="BM49" s="247"/>
      <c r="BN49" s="247"/>
      <c r="BO49" s="260"/>
      <c r="BP49" s="260"/>
      <c r="BQ49" s="257">
        <v>43</v>
      </c>
      <c r="BR49" s="258"/>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1"/>
    </row>
    <row r="50" spans="1:131" s="242" customFormat="1" ht="26.25" customHeight="1" x14ac:dyDescent="0.15">
      <c r="A50" s="256">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47"/>
      <c r="BK50" s="247"/>
      <c r="BL50" s="247"/>
      <c r="BM50" s="247"/>
      <c r="BN50" s="247"/>
      <c r="BO50" s="260"/>
      <c r="BP50" s="260"/>
      <c r="BQ50" s="257">
        <v>44</v>
      </c>
      <c r="BR50" s="258"/>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1"/>
    </row>
    <row r="51" spans="1:131" s="242" customFormat="1" ht="26.25" customHeight="1" x14ac:dyDescent="0.15">
      <c r="A51" s="256">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47"/>
      <c r="BK51" s="247"/>
      <c r="BL51" s="247"/>
      <c r="BM51" s="247"/>
      <c r="BN51" s="247"/>
      <c r="BO51" s="260"/>
      <c r="BP51" s="260"/>
      <c r="BQ51" s="257">
        <v>45</v>
      </c>
      <c r="BR51" s="258"/>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1"/>
    </row>
    <row r="52" spans="1:131" s="242" customFormat="1" ht="26.25" customHeight="1" x14ac:dyDescent="0.15">
      <c r="A52" s="256">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47"/>
      <c r="BK52" s="247"/>
      <c r="BL52" s="247"/>
      <c r="BM52" s="247"/>
      <c r="BN52" s="247"/>
      <c r="BO52" s="260"/>
      <c r="BP52" s="260"/>
      <c r="BQ52" s="257">
        <v>46</v>
      </c>
      <c r="BR52" s="258"/>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1"/>
    </row>
    <row r="53" spans="1:131" s="242" customFormat="1" ht="26.25" customHeight="1" x14ac:dyDescent="0.15">
      <c r="A53" s="256">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47"/>
      <c r="BK53" s="247"/>
      <c r="BL53" s="247"/>
      <c r="BM53" s="247"/>
      <c r="BN53" s="247"/>
      <c r="BO53" s="260"/>
      <c r="BP53" s="260"/>
      <c r="BQ53" s="257">
        <v>47</v>
      </c>
      <c r="BR53" s="258"/>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1"/>
    </row>
    <row r="54" spans="1:131" s="242" customFormat="1" ht="26.25" customHeight="1" x14ac:dyDescent="0.15">
      <c r="A54" s="256">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47"/>
      <c r="BK54" s="247"/>
      <c r="BL54" s="247"/>
      <c r="BM54" s="247"/>
      <c r="BN54" s="247"/>
      <c r="BO54" s="260"/>
      <c r="BP54" s="260"/>
      <c r="BQ54" s="257">
        <v>48</v>
      </c>
      <c r="BR54" s="258"/>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1"/>
    </row>
    <row r="55" spans="1:131" s="242" customFormat="1" ht="26.25" customHeight="1" x14ac:dyDescent="0.15">
      <c r="A55" s="256">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47"/>
      <c r="BK55" s="247"/>
      <c r="BL55" s="247"/>
      <c r="BM55" s="247"/>
      <c r="BN55" s="247"/>
      <c r="BO55" s="260"/>
      <c r="BP55" s="260"/>
      <c r="BQ55" s="257">
        <v>49</v>
      </c>
      <c r="BR55" s="258"/>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1"/>
    </row>
    <row r="56" spans="1:131" s="242" customFormat="1" ht="26.25" customHeight="1" x14ac:dyDescent="0.15">
      <c r="A56" s="256">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47"/>
      <c r="BK56" s="247"/>
      <c r="BL56" s="247"/>
      <c r="BM56" s="247"/>
      <c r="BN56" s="247"/>
      <c r="BO56" s="260"/>
      <c r="BP56" s="260"/>
      <c r="BQ56" s="257">
        <v>50</v>
      </c>
      <c r="BR56" s="258"/>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1"/>
    </row>
    <row r="57" spans="1:131" s="242" customFormat="1" ht="26.25" customHeight="1" x14ac:dyDescent="0.15">
      <c r="A57" s="256">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47"/>
      <c r="BK57" s="247"/>
      <c r="BL57" s="247"/>
      <c r="BM57" s="247"/>
      <c r="BN57" s="247"/>
      <c r="BO57" s="260"/>
      <c r="BP57" s="260"/>
      <c r="BQ57" s="257">
        <v>51</v>
      </c>
      <c r="BR57" s="258"/>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1"/>
    </row>
    <row r="58" spans="1:131" s="242" customFormat="1" ht="26.25" customHeight="1" x14ac:dyDescent="0.15">
      <c r="A58" s="256">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47"/>
      <c r="BK58" s="247"/>
      <c r="BL58" s="247"/>
      <c r="BM58" s="247"/>
      <c r="BN58" s="247"/>
      <c r="BO58" s="260"/>
      <c r="BP58" s="260"/>
      <c r="BQ58" s="257">
        <v>52</v>
      </c>
      <c r="BR58" s="258"/>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1"/>
    </row>
    <row r="59" spans="1:131" s="242" customFormat="1" ht="26.25" customHeight="1" x14ac:dyDescent="0.15">
      <c r="A59" s="256">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47"/>
      <c r="BK59" s="247"/>
      <c r="BL59" s="247"/>
      <c r="BM59" s="247"/>
      <c r="BN59" s="247"/>
      <c r="BO59" s="260"/>
      <c r="BP59" s="260"/>
      <c r="BQ59" s="257">
        <v>53</v>
      </c>
      <c r="BR59" s="258"/>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1"/>
    </row>
    <row r="60" spans="1:131" s="242" customFormat="1" ht="26.25" customHeight="1" x14ac:dyDescent="0.15">
      <c r="A60" s="256">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47"/>
      <c r="BK60" s="247"/>
      <c r="BL60" s="247"/>
      <c r="BM60" s="247"/>
      <c r="BN60" s="247"/>
      <c r="BO60" s="260"/>
      <c r="BP60" s="260"/>
      <c r="BQ60" s="257">
        <v>54</v>
      </c>
      <c r="BR60" s="258"/>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1"/>
    </row>
    <row r="61" spans="1:131" s="242" customFormat="1" ht="26.25" customHeight="1" thickBot="1" x14ac:dyDescent="0.2">
      <c r="A61" s="256">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47"/>
      <c r="BK61" s="247"/>
      <c r="BL61" s="247"/>
      <c r="BM61" s="247"/>
      <c r="BN61" s="247"/>
      <c r="BO61" s="260"/>
      <c r="BP61" s="260"/>
      <c r="BQ61" s="257">
        <v>55</v>
      </c>
      <c r="BR61" s="258"/>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1"/>
    </row>
    <row r="62" spans="1:131" s="242" customFormat="1" ht="26.25" customHeight="1" x14ac:dyDescent="0.15">
      <c r="A62" s="256">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0"/>
      <c r="BP62" s="260"/>
      <c r="BQ62" s="257">
        <v>56</v>
      </c>
      <c r="BR62" s="258"/>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1"/>
    </row>
    <row r="63" spans="1:131" s="242" customFormat="1" ht="26.25" customHeight="1" thickBot="1" x14ac:dyDescent="0.2">
      <c r="A63" s="259"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451</v>
      </c>
      <c r="AG63" s="1014"/>
      <c r="AH63" s="1014"/>
      <c r="AI63" s="1014"/>
      <c r="AJ63" s="1085"/>
      <c r="AK63" s="1086"/>
      <c r="AL63" s="1018"/>
      <c r="AM63" s="1018"/>
      <c r="AN63" s="1018"/>
      <c r="AO63" s="1018"/>
      <c r="AP63" s="1014">
        <v>7944</v>
      </c>
      <c r="AQ63" s="1014"/>
      <c r="AR63" s="1014"/>
      <c r="AS63" s="1014"/>
      <c r="AT63" s="1014"/>
      <c r="AU63" s="1014">
        <v>4845</v>
      </c>
      <c r="AV63" s="1014"/>
      <c r="AW63" s="1014"/>
      <c r="AX63" s="1014"/>
      <c r="AY63" s="1014"/>
      <c r="AZ63" s="1080"/>
      <c r="BA63" s="1080"/>
      <c r="BB63" s="1080"/>
      <c r="BC63" s="1080"/>
      <c r="BD63" s="1080"/>
      <c r="BE63" s="1015"/>
      <c r="BF63" s="1015"/>
      <c r="BG63" s="1015"/>
      <c r="BH63" s="1015"/>
      <c r="BI63" s="1016"/>
      <c r="BJ63" s="1081" t="s">
        <v>242</v>
      </c>
      <c r="BK63" s="1006"/>
      <c r="BL63" s="1006"/>
      <c r="BM63" s="1006"/>
      <c r="BN63" s="1082"/>
      <c r="BO63" s="260"/>
      <c r="BP63" s="260"/>
      <c r="BQ63" s="257">
        <v>57</v>
      </c>
      <c r="BR63" s="258"/>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1"/>
    </row>
    <row r="65" spans="1:131" s="242" customFormat="1" ht="26.25" customHeight="1" thickBot="1" x14ac:dyDescent="0.2">
      <c r="A65" s="247" t="s">
        <v>412</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1"/>
    </row>
    <row r="66" spans="1:131" s="242"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395</v>
      </c>
      <c r="W66" s="1057"/>
      <c r="X66" s="1057"/>
      <c r="Y66" s="1057"/>
      <c r="Z66" s="1058"/>
      <c r="AA66" s="1056" t="s">
        <v>396</v>
      </c>
      <c r="AB66" s="1057"/>
      <c r="AC66" s="1057"/>
      <c r="AD66" s="1057"/>
      <c r="AE66" s="1058"/>
      <c r="AF66" s="1062" t="s">
        <v>397</v>
      </c>
      <c r="AG66" s="1063"/>
      <c r="AH66" s="1063"/>
      <c r="AI66" s="1063"/>
      <c r="AJ66" s="1064"/>
      <c r="AK66" s="1056" t="s">
        <v>415</v>
      </c>
      <c r="AL66" s="1051"/>
      <c r="AM66" s="1051"/>
      <c r="AN66" s="1051"/>
      <c r="AO66" s="1052"/>
      <c r="AP66" s="1056" t="s">
        <v>416</v>
      </c>
      <c r="AQ66" s="1057"/>
      <c r="AR66" s="1057"/>
      <c r="AS66" s="1057"/>
      <c r="AT66" s="1058"/>
      <c r="AU66" s="1056" t="s">
        <v>417</v>
      </c>
      <c r="AV66" s="1057"/>
      <c r="AW66" s="1057"/>
      <c r="AX66" s="1057"/>
      <c r="AY66" s="1058"/>
      <c r="AZ66" s="1056" t="s">
        <v>378</v>
      </c>
      <c r="BA66" s="1057"/>
      <c r="BB66" s="1057"/>
      <c r="BC66" s="1057"/>
      <c r="BD66" s="1072"/>
      <c r="BE66" s="260"/>
      <c r="BF66" s="260"/>
      <c r="BG66" s="260"/>
      <c r="BH66" s="260"/>
      <c r="BI66" s="260"/>
      <c r="BJ66" s="260"/>
      <c r="BK66" s="260"/>
      <c r="BL66" s="260"/>
      <c r="BM66" s="260"/>
      <c r="BN66" s="260"/>
      <c r="BO66" s="260"/>
      <c r="BP66" s="260"/>
      <c r="BQ66" s="257">
        <v>60</v>
      </c>
      <c r="BR66" s="262"/>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1"/>
    </row>
    <row r="67" spans="1:131" s="242"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0"/>
      <c r="BF67" s="260"/>
      <c r="BG67" s="260"/>
      <c r="BH67" s="260"/>
      <c r="BI67" s="260"/>
      <c r="BJ67" s="260"/>
      <c r="BK67" s="260"/>
      <c r="BL67" s="260"/>
      <c r="BM67" s="260"/>
      <c r="BN67" s="260"/>
      <c r="BO67" s="260"/>
      <c r="BP67" s="260"/>
      <c r="BQ67" s="257">
        <v>61</v>
      </c>
      <c r="BR67" s="262"/>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1"/>
    </row>
    <row r="68" spans="1:131" s="242" customFormat="1" ht="26.25" customHeight="1" thickTop="1" x14ac:dyDescent="0.15">
      <c r="A68" s="253">
        <v>1</v>
      </c>
      <c r="B68" s="1040" t="s">
        <v>573</v>
      </c>
      <c r="C68" s="1041"/>
      <c r="D68" s="1041"/>
      <c r="E68" s="1041"/>
      <c r="F68" s="1041"/>
      <c r="G68" s="1041"/>
      <c r="H68" s="1041"/>
      <c r="I68" s="1041"/>
      <c r="J68" s="1041"/>
      <c r="K68" s="1041"/>
      <c r="L68" s="1041"/>
      <c r="M68" s="1041"/>
      <c r="N68" s="1041"/>
      <c r="O68" s="1041"/>
      <c r="P68" s="1042"/>
      <c r="Q68" s="1043">
        <v>33</v>
      </c>
      <c r="R68" s="1037"/>
      <c r="S68" s="1037"/>
      <c r="T68" s="1037"/>
      <c r="U68" s="1037"/>
      <c r="V68" s="1037">
        <v>31</v>
      </c>
      <c r="W68" s="1037"/>
      <c r="X68" s="1037"/>
      <c r="Y68" s="1037"/>
      <c r="Z68" s="1037"/>
      <c r="AA68" s="1037" t="s">
        <v>582</v>
      </c>
      <c r="AB68" s="1037"/>
      <c r="AC68" s="1037"/>
      <c r="AD68" s="1037"/>
      <c r="AE68" s="1037"/>
      <c r="AF68" s="1037">
        <v>2</v>
      </c>
      <c r="AG68" s="1037"/>
      <c r="AH68" s="1037"/>
      <c r="AI68" s="1037"/>
      <c r="AJ68" s="1037"/>
      <c r="AK68" s="1037" t="s">
        <v>582</v>
      </c>
      <c r="AL68" s="1037"/>
      <c r="AM68" s="1037"/>
      <c r="AN68" s="1037"/>
      <c r="AO68" s="1037"/>
      <c r="AP68" s="1037" t="s">
        <v>588</v>
      </c>
      <c r="AQ68" s="1037"/>
      <c r="AR68" s="1037"/>
      <c r="AS68" s="1037"/>
      <c r="AT68" s="1037"/>
      <c r="AU68" s="1037" t="s">
        <v>589</v>
      </c>
      <c r="AV68" s="1037"/>
      <c r="AW68" s="1037"/>
      <c r="AX68" s="1037"/>
      <c r="AY68" s="1037"/>
      <c r="AZ68" s="1038"/>
      <c r="BA68" s="1038"/>
      <c r="BB68" s="1038"/>
      <c r="BC68" s="1038"/>
      <c r="BD68" s="1039"/>
      <c r="BE68" s="260"/>
      <c r="BF68" s="260"/>
      <c r="BG68" s="260"/>
      <c r="BH68" s="260"/>
      <c r="BI68" s="260"/>
      <c r="BJ68" s="260"/>
      <c r="BK68" s="260"/>
      <c r="BL68" s="260"/>
      <c r="BM68" s="260"/>
      <c r="BN68" s="260"/>
      <c r="BO68" s="260"/>
      <c r="BP68" s="260"/>
      <c r="BQ68" s="257">
        <v>62</v>
      </c>
      <c r="BR68" s="262"/>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1"/>
    </row>
    <row r="69" spans="1:131" s="242" customFormat="1" ht="26.25" customHeight="1" x14ac:dyDescent="0.15">
      <c r="A69" s="256">
        <v>2</v>
      </c>
      <c r="B69" s="1029" t="s">
        <v>574</v>
      </c>
      <c r="C69" s="1030"/>
      <c r="D69" s="1030"/>
      <c r="E69" s="1030"/>
      <c r="F69" s="1030"/>
      <c r="G69" s="1030"/>
      <c r="H69" s="1030"/>
      <c r="I69" s="1030"/>
      <c r="J69" s="1030"/>
      <c r="K69" s="1030"/>
      <c r="L69" s="1030"/>
      <c r="M69" s="1030"/>
      <c r="N69" s="1030"/>
      <c r="O69" s="1030"/>
      <c r="P69" s="1031"/>
      <c r="Q69" s="1032">
        <v>2062</v>
      </c>
      <c r="R69" s="1026"/>
      <c r="S69" s="1026"/>
      <c r="T69" s="1026"/>
      <c r="U69" s="1026"/>
      <c r="V69" s="1026">
        <v>1996</v>
      </c>
      <c r="W69" s="1026"/>
      <c r="X69" s="1026"/>
      <c r="Y69" s="1026"/>
      <c r="Z69" s="1026"/>
      <c r="AA69" s="1026">
        <v>66</v>
      </c>
      <c r="AB69" s="1026"/>
      <c r="AC69" s="1026"/>
      <c r="AD69" s="1026"/>
      <c r="AE69" s="1026"/>
      <c r="AF69" s="1026">
        <v>66</v>
      </c>
      <c r="AG69" s="1026"/>
      <c r="AH69" s="1026"/>
      <c r="AI69" s="1026"/>
      <c r="AJ69" s="1026"/>
      <c r="AK69" s="1026" t="s">
        <v>582</v>
      </c>
      <c r="AL69" s="1026"/>
      <c r="AM69" s="1026"/>
      <c r="AN69" s="1026"/>
      <c r="AO69" s="1026"/>
      <c r="AP69" s="1026">
        <v>374</v>
      </c>
      <c r="AQ69" s="1026"/>
      <c r="AR69" s="1026"/>
      <c r="AS69" s="1026"/>
      <c r="AT69" s="1026"/>
      <c r="AU69" s="1026">
        <v>316</v>
      </c>
      <c r="AV69" s="1026"/>
      <c r="AW69" s="1026"/>
      <c r="AX69" s="1026"/>
      <c r="AY69" s="1026"/>
      <c r="AZ69" s="1027"/>
      <c r="BA69" s="1027"/>
      <c r="BB69" s="1027"/>
      <c r="BC69" s="1027"/>
      <c r="BD69" s="1028"/>
      <c r="BE69" s="260"/>
      <c r="BF69" s="260"/>
      <c r="BG69" s="260"/>
      <c r="BH69" s="260"/>
      <c r="BI69" s="260"/>
      <c r="BJ69" s="260"/>
      <c r="BK69" s="260"/>
      <c r="BL69" s="260"/>
      <c r="BM69" s="260"/>
      <c r="BN69" s="260"/>
      <c r="BO69" s="260"/>
      <c r="BP69" s="260"/>
      <c r="BQ69" s="257">
        <v>63</v>
      </c>
      <c r="BR69" s="262"/>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1"/>
    </row>
    <row r="70" spans="1:131" s="242" customFormat="1" ht="26.25" customHeight="1" x14ac:dyDescent="0.15">
      <c r="A70" s="256">
        <v>3</v>
      </c>
      <c r="B70" s="1029" t="s">
        <v>575</v>
      </c>
      <c r="C70" s="1030"/>
      <c r="D70" s="1030"/>
      <c r="E70" s="1030"/>
      <c r="F70" s="1030"/>
      <c r="G70" s="1030"/>
      <c r="H70" s="1030"/>
      <c r="I70" s="1030"/>
      <c r="J70" s="1030"/>
      <c r="K70" s="1030"/>
      <c r="L70" s="1030"/>
      <c r="M70" s="1030"/>
      <c r="N70" s="1030"/>
      <c r="O70" s="1030"/>
      <c r="P70" s="1031"/>
      <c r="Q70" s="1032">
        <v>1572</v>
      </c>
      <c r="R70" s="1026"/>
      <c r="S70" s="1026"/>
      <c r="T70" s="1026"/>
      <c r="U70" s="1026"/>
      <c r="V70" s="1026">
        <v>953</v>
      </c>
      <c r="W70" s="1026"/>
      <c r="X70" s="1026"/>
      <c r="Y70" s="1026"/>
      <c r="Z70" s="1026"/>
      <c r="AA70" s="1026">
        <v>619</v>
      </c>
      <c r="AB70" s="1026"/>
      <c r="AC70" s="1026"/>
      <c r="AD70" s="1026"/>
      <c r="AE70" s="1026"/>
      <c r="AF70" s="1026">
        <v>1445</v>
      </c>
      <c r="AG70" s="1026"/>
      <c r="AH70" s="1026"/>
      <c r="AI70" s="1026"/>
      <c r="AJ70" s="1026"/>
      <c r="AK70" s="1026">
        <v>1445</v>
      </c>
      <c r="AL70" s="1026"/>
      <c r="AM70" s="1026"/>
      <c r="AN70" s="1026"/>
      <c r="AO70" s="1026"/>
      <c r="AP70" s="1026">
        <v>14373</v>
      </c>
      <c r="AQ70" s="1026"/>
      <c r="AR70" s="1026"/>
      <c r="AS70" s="1026"/>
      <c r="AT70" s="1026"/>
      <c r="AU70" s="1026" t="s">
        <v>582</v>
      </c>
      <c r="AV70" s="1026"/>
      <c r="AW70" s="1026"/>
      <c r="AX70" s="1026"/>
      <c r="AY70" s="1026"/>
      <c r="AZ70" s="1027"/>
      <c r="BA70" s="1027"/>
      <c r="BB70" s="1027"/>
      <c r="BC70" s="1027"/>
      <c r="BD70" s="1028"/>
      <c r="BE70" s="260"/>
      <c r="BF70" s="260"/>
      <c r="BG70" s="260"/>
      <c r="BH70" s="260"/>
      <c r="BI70" s="260"/>
      <c r="BJ70" s="260"/>
      <c r="BK70" s="260"/>
      <c r="BL70" s="260"/>
      <c r="BM70" s="260"/>
      <c r="BN70" s="260"/>
      <c r="BO70" s="260"/>
      <c r="BP70" s="260"/>
      <c r="BQ70" s="257">
        <v>64</v>
      </c>
      <c r="BR70" s="262"/>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1"/>
    </row>
    <row r="71" spans="1:131" s="242" customFormat="1" ht="26.25" customHeight="1" x14ac:dyDescent="0.15">
      <c r="A71" s="256">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0"/>
      <c r="BF71" s="260"/>
      <c r="BG71" s="260"/>
      <c r="BH71" s="260"/>
      <c r="BI71" s="260"/>
      <c r="BJ71" s="260"/>
      <c r="BK71" s="260"/>
      <c r="BL71" s="260"/>
      <c r="BM71" s="260"/>
      <c r="BN71" s="260"/>
      <c r="BO71" s="260"/>
      <c r="BP71" s="260"/>
      <c r="BQ71" s="257">
        <v>65</v>
      </c>
      <c r="BR71" s="262"/>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1"/>
    </row>
    <row r="72" spans="1:131" s="242" customFormat="1" ht="26.25" customHeight="1" x14ac:dyDescent="0.15">
      <c r="A72" s="256">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0"/>
      <c r="BF72" s="260"/>
      <c r="BG72" s="260"/>
      <c r="BH72" s="260"/>
      <c r="BI72" s="260"/>
      <c r="BJ72" s="260"/>
      <c r="BK72" s="260"/>
      <c r="BL72" s="260"/>
      <c r="BM72" s="260"/>
      <c r="BN72" s="260"/>
      <c r="BO72" s="260"/>
      <c r="BP72" s="260"/>
      <c r="BQ72" s="257">
        <v>66</v>
      </c>
      <c r="BR72" s="262"/>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1"/>
    </row>
    <row r="73" spans="1:131" s="242" customFormat="1" ht="26.25" customHeight="1" x14ac:dyDescent="0.15">
      <c r="A73" s="256">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0"/>
      <c r="BF73" s="260"/>
      <c r="BG73" s="260"/>
      <c r="BH73" s="260"/>
      <c r="BI73" s="260"/>
      <c r="BJ73" s="260"/>
      <c r="BK73" s="260"/>
      <c r="BL73" s="260"/>
      <c r="BM73" s="260"/>
      <c r="BN73" s="260"/>
      <c r="BO73" s="260"/>
      <c r="BP73" s="260"/>
      <c r="BQ73" s="257">
        <v>67</v>
      </c>
      <c r="BR73" s="262"/>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1"/>
    </row>
    <row r="74" spans="1:131" s="242" customFormat="1" ht="26.25" customHeight="1" x14ac:dyDescent="0.15">
      <c r="A74" s="256">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0"/>
      <c r="BF74" s="260"/>
      <c r="BG74" s="260"/>
      <c r="BH74" s="260"/>
      <c r="BI74" s="260"/>
      <c r="BJ74" s="260"/>
      <c r="BK74" s="260"/>
      <c r="BL74" s="260"/>
      <c r="BM74" s="260"/>
      <c r="BN74" s="260"/>
      <c r="BO74" s="260"/>
      <c r="BP74" s="260"/>
      <c r="BQ74" s="257">
        <v>68</v>
      </c>
      <c r="BR74" s="262"/>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1"/>
    </row>
    <row r="75" spans="1:131" s="242" customFormat="1" ht="26.25" customHeight="1" x14ac:dyDescent="0.15">
      <c r="A75" s="256">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0"/>
      <c r="BF75" s="260"/>
      <c r="BG75" s="260"/>
      <c r="BH75" s="260"/>
      <c r="BI75" s="260"/>
      <c r="BJ75" s="260"/>
      <c r="BK75" s="260"/>
      <c r="BL75" s="260"/>
      <c r="BM75" s="260"/>
      <c r="BN75" s="260"/>
      <c r="BO75" s="260"/>
      <c r="BP75" s="260"/>
      <c r="BQ75" s="257">
        <v>69</v>
      </c>
      <c r="BR75" s="262"/>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1"/>
    </row>
    <row r="76" spans="1:131" s="242" customFormat="1" ht="26.25" customHeight="1" x14ac:dyDescent="0.15">
      <c r="A76" s="256">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0"/>
      <c r="BF76" s="260"/>
      <c r="BG76" s="260"/>
      <c r="BH76" s="260"/>
      <c r="BI76" s="260"/>
      <c r="BJ76" s="260"/>
      <c r="BK76" s="260"/>
      <c r="BL76" s="260"/>
      <c r="BM76" s="260"/>
      <c r="BN76" s="260"/>
      <c r="BO76" s="260"/>
      <c r="BP76" s="260"/>
      <c r="BQ76" s="257">
        <v>70</v>
      </c>
      <c r="BR76" s="262"/>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1"/>
    </row>
    <row r="77" spans="1:131" s="242" customFormat="1" ht="26.25" customHeight="1" x14ac:dyDescent="0.15">
      <c r="A77" s="256">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0"/>
      <c r="BF77" s="260"/>
      <c r="BG77" s="260"/>
      <c r="BH77" s="260"/>
      <c r="BI77" s="260"/>
      <c r="BJ77" s="260"/>
      <c r="BK77" s="260"/>
      <c r="BL77" s="260"/>
      <c r="BM77" s="260"/>
      <c r="BN77" s="260"/>
      <c r="BO77" s="260"/>
      <c r="BP77" s="260"/>
      <c r="BQ77" s="257">
        <v>71</v>
      </c>
      <c r="BR77" s="262"/>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1"/>
    </row>
    <row r="78" spans="1:131" s="242" customFormat="1" ht="26.25" customHeight="1" x14ac:dyDescent="0.15">
      <c r="A78" s="256">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0"/>
      <c r="BF78" s="260"/>
      <c r="BG78" s="260"/>
      <c r="BH78" s="260"/>
      <c r="BI78" s="260"/>
      <c r="BJ78" s="263"/>
      <c r="BK78" s="263"/>
      <c r="BL78" s="263"/>
      <c r="BM78" s="263"/>
      <c r="BN78" s="263"/>
      <c r="BO78" s="260"/>
      <c r="BP78" s="260"/>
      <c r="BQ78" s="257">
        <v>72</v>
      </c>
      <c r="BR78" s="262"/>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1"/>
    </row>
    <row r="79" spans="1:131" s="242" customFormat="1" ht="26.25" customHeight="1" x14ac:dyDescent="0.15">
      <c r="A79" s="256">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0"/>
      <c r="BF79" s="260"/>
      <c r="BG79" s="260"/>
      <c r="BH79" s="260"/>
      <c r="BI79" s="260"/>
      <c r="BJ79" s="263"/>
      <c r="BK79" s="263"/>
      <c r="BL79" s="263"/>
      <c r="BM79" s="263"/>
      <c r="BN79" s="263"/>
      <c r="BO79" s="260"/>
      <c r="BP79" s="260"/>
      <c r="BQ79" s="257">
        <v>73</v>
      </c>
      <c r="BR79" s="262"/>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1"/>
    </row>
    <row r="80" spans="1:131" s="242" customFormat="1" ht="26.25" customHeight="1" x14ac:dyDescent="0.15">
      <c r="A80" s="256">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0"/>
      <c r="BF80" s="260"/>
      <c r="BG80" s="260"/>
      <c r="BH80" s="260"/>
      <c r="BI80" s="260"/>
      <c r="BJ80" s="260"/>
      <c r="BK80" s="260"/>
      <c r="BL80" s="260"/>
      <c r="BM80" s="260"/>
      <c r="BN80" s="260"/>
      <c r="BO80" s="260"/>
      <c r="BP80" s="260"/>
      <c r="BQ80" s="257">
        <v>74</v>
      </c>
      <c r="BR80" s="262"/>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1"/>
    </row>
    <row r="81" spans="1:131" s="242" customFormat="1" ht="26.25" customHeight="1" x14ac:dyDescent="0.15">
      <c r="A81" s="256">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0"/>
      <c r="BF81" s="260"/>
      <c r="BG81" s="260"/>
      <c r="BH81" s="260"/>
      <c r="BI81" s="260"/>
      <c r="BJ81" s="260"/>
      <c r="BK81" s="260"/>
      <c r="BL81" s="260"/>
      <c r="BM81" s="260"/>
      <c r="BN81" s="260"/>
      <c r="BO81" s="260"/>
      <c r="BP81" s="260"/>
      <c r="BQ81" s="257">
        <v>75</v>
      </c>
      <c r="BR81" s="262"/>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1"/>
    </row>
    <row r="82" spans="1:131" s="242" customFormat="1" ht="26.25" customHeight="1" x14ac:dyDescent="0.15">
      <c r="A82" s="256">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0"/>
      <c r="BF82" s="260"/>
      <c r="BG82" s="260"/>
      <c r="BH82" s="260"/>
      <c r="BI82" s="260"/>
      <c r="BJ82" s="260"/>
      <c r="BK82" s="260"/>
      <c r="BL82" s="260"/>
      <c r="BM82" s="260"/>
      <c r="BN82" s="260"/>
      <c r="BO82" s="260"/>
      <c r="BP82" s="260"/>
      <c r="BQ82" s="257">
        <v>76</v>
      </c>
      <c r="BR82" s="262"/>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1"/>
    </row>
    <row r="83" spans="1:131" s="242" customFormat="1" ht="26.25" customHeight="1" x14ac:dyDescent="0.15">
      <c r="A83" s="256">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0"/>
      <c r="BF83" s="260"/>
      <c r="BG83" s="260"/>
      <c r="BH83" s="260"/>
      <c r="BI83" s="260"/>
      <c r="BJ83" s="260"/>
      <c r="BK83" s="260"/>
      <c r="BL83" s="260"/>
      <c r="BM83" s="260"/>
      <c r="BN83" s="260"/>
      <c r="BO83" s="260"/>
      <c r="BP83" s="260"/>
      <c r="BQ83" s="257">
        <v>77</v>
      </c>
      <c r="BR83" s="262"/>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1"/>
    </row>
    <row r="84" spans="1:131" s="242" customFormat="1" ht="26.25" customHeight="1" x14ac:dyDescent="0.15">
      <c r="A84" s="256">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0"/>
      <c r="BF84" s="260"/>
      <c r="BG84" s="260"/>
      <c r="BH84" s="260"/>
      <c r="BI84" s="260"/>
      <c r="BJ84" s="260"/>
      <c r="BK84" s="260"/>
      <c r="BL84" s="260"/>
      <c r="BM84" s="260"/>
      <c r="BN84" s="260"/>
      <c r="BO84" s="260"/>
      <c r="BP84" s="260"/>
      <c r="BQ84" s="257">
        <v>78</v>
      </c>
      <c r="BR84" s="262"/>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1"/>
    </row>
    <row r="85" spans="1:131" s="242" customFormat="1" ht="26.25" customHeight="1" x14ac:dyDescent="0.15">
      <c r="A85" s="256">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0"/>
      <c r="BF85" s="260"/>
      <c r="BG85" s="260"/>
      <c r="BH85" s="260"/>
      <c r="BI85" s="260"/>
      <c r="BJ85" s="260"/>
      <c r="BK85" s="260"/>
      <c r="BL85" s="260"/>
      <c r="BM85" s="260"/>
      <c r="BN85" s="260"/>
      <c r="BO85" s="260"/>
      <c r="BP85" s="260"/>
      <c r="BQ85" s="257">
        <v>79</v>
      </c>
      <c r="BR85" s="262"/>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1"/>
    </row>
    <row r="86" spans="1:131" s="242" customFormat="1" ht="26.25" customHeight="1" x14ac:dyDescent="0.15">
      <c r="A86" s="256">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0"/>
      <c r="BF86" s="260"/>
      <c r="BG86" s="260"/>
      <c r="BH86" s="260"/>
      <c r="BI86" s="260"/>
      <c r="BJ86" s="260"/>
      <c r="BK86" s="260"/>
      <c r="BL86" s="260"/>
      <c r="BM86" s="260"/>
      <c r="BN86" s="260"/>
      <c r="BO86" s="260"/>
      <c r="BP86" s="260"/>
      <c r="BQ86" s="257">
        <v>80</v>
      </c>
      <c r="BR86" s="262"/>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1"/>
    </row>
    <row r="87" spans="1:131" s="242" customFormat="1" ht="26.25" customHeight="1" x14ac:dyDescent="0.15">
      <c r="A87" s="264">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0"/>
      <c r="BF87" s="260"/>
      <c r="BG87" s="260"/>
      <c r="BH87" s="260"/>
      <c r="BI87" s="260"/>
      <c r="BJ87" s="260"/>
      <c r="BK87" s="260"/>
      <c r="BL87" s="260"/>
      <c r="BM87" s="260"/>
      <c r="BN87" s="260"/>
      <c r="BO87" s="260"/>
      <c r="BP87" s="260"/>
      <c r="BQ87" s="257">
        <v>81</v>
      </c>
      <c r="BR87" s="262"/>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1"/>
    </row>
    <row r="88" spans="1:131" s="242" customFormat="1" ht="26.25" customHeight="1" thickBot="1" x14ac:dyDescent="0.2">
      <c r="A88" s="259" t="s">
        <v>390</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1513</v>
      </c>
      <c r="AG88" s="1014"/>
      <c r="AH88" s="1014"/>
      <c r="AI88" s="1014"/>
      <c r="AJ88" s="1014"/>
      <c r="AK88" s="1018"/>
      <c r="AL88" s="1018"/>
      <c r="AM88" s="1018"/>
      <c r="AN88" s="1018"/>
      <c r="AO88" s="1018"/>
      <c r="AP88" s="1014">
        <v>14747</v>
      </c>
      <c r="AQ88" s="1014"/>
      <c r="AR88" s="1014"/>
      <c r="AS88" s="1014"/>
      <c r="AT88" s="1014"/>
      <c r="AU88" s="1014">
        <v>316</v>
      </c>
      <c r="AV88" s="1014"/>
      <c r="AW88" s="1014"/>
      <c r="AX88" s="1014"/>
      <c r="AY88" s="1014"/>
      <c r="AZ88" s="1015"/>
      <c r="BA88" s="1015"/>
      <c r="BB88" s="1015"/>
      <c r="BC88" s="1015"/>
      <c r="BD88" s="1016"/>
      <c r="BE88" s="260"/>
      <c r="BF88" s="260"/>
      <c r="BG88" s="260"/>
      <c r="BH88" s="260"/>
      <c r="BI88" s="260"/>
      <c r="BJ88" s="260"/>
      <c r="BK88" s="260"/>
      <c r="BL88" s="260"/>
      <c r="BM88" s="260"/>
      <c r="BN88" s="260"/>
      <c r="BO88" s="260"/>
      <c r="BP88" s="260"/>
      <c r="BQ88" s="257">
        <v>82</v>
      </c>
      <c r="BR88" s="262"/>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390</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40</v>
      </c>
      <c r="CS102" s="1006"/>
      <c r="CT102" s="1006"/>
      <c r="CU102" s="1006"/>
      <c r="CV102" s="1007"/>
      <c r="CW102" s="1005" t="s">
        <v>584</v>
      </c>
      <c r="CX102" s="1006"/>
      <c r="CY102" s="1006"/>
      <c r="CZ102" s="1006"/>
      <c r="DA102" s="1007"/>
      <c r="DB102" s="1005" t="s">
        <v>585</v>
      </c>
      <c r="DC102" s="1006"/>
      <c r="DD102" s="1006"/>
      <c r="DE102" s="1006"/>
      <c r="DF102" s="1007"/>
      <c r="DG102" s="1005" t="s">
        <v>582</v>
      </c>
      <c r="DH102" s="1006"/>
      <c r="DI102" s="1006"/>
      <c r="DJ102" s="1006"/>
      <c r="DK102" s="1007"/>
      <c r="DL102" s="1005" t="s">
        <v>582</v>
      </c>
      <c r="DM102" s="1006"/>
      <c r="DN102" s="1006"/>
      <c r="DO102" s="1006"/>
      <c r="DP102" s="1007"/>
      <c r="DQ102" s="1005" t="s">
        <v>593</v>
      </c>
      <c r="DR102" s="1006"/>
      <c r="DS102" s="1006"/>
      <c r="DT102" s="1006"/>
      <c r="DU102" s="1007"/>
      <c r="DV102" s="988"/>
      <c r="DW102" s="989"/>
      <c r="DX102" s="989"/>
      <c r="DY102" s="989"/>
      <c r="DZ102" s="990"/>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422</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423</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1"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308</v>
      </c>
      <c r="AG109" s="949"/>
      <c r="AH109" s="949"/>
      <c r="AI109" s="949"/>
      <c r="AJ109" s="950"/>
      <c r="AK109" s="951" t="s">
        <v>307</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308</v>
      </c>
      <c r="BW109" s="949"/>
      <c r="BX109" s="949"/>
      <c r="BY109" s="949"/>
      <c r="BZ109" s="950"/>
      <c r="CA109" s="951" t="s">
        <v>307</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308</v>
      </c>
      <c r="DM109" s="949"/>
      <c r="DN109" s="949"/>
      <c r="DO109" s="949"/>
      <c r="DP109" s="950"/>
      <c r="DQ109" s="951" t="s">
        <v>307</v>
      </c>
      <c r="DR109" s="949"/>
      <c r="DS109" s="949"/>
      <c r="DT109" s="949"/>
      <c r="DU109" s="950"/>
      <c r="DV109" s="951" t="s">
        <v>428</v>
      </c>
      <c r="DW109" s="949"/>
      <c r="DX109" s="949"/>
      <c r="DY109" s="949"/>
      <c r="DZ109" s="980"/>
    </row>
    <row r="110" spans="1:131" s="241"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1215262</v>
      </c>
      <c r="AB110" s="942"/>
      <c r="AC110" s="942"/>
      <c r="AD110" s="942"/>
      <c r="AE110" s="943"/>
      <c r="AF110" s="944">
        <v>1156095</v>
      </c>
      <c r="AG110" s="942"/>
      <c r="AH110" s="942"/>
      <c r="AI110" s="942"/>
      <c r="AJ110" s="943"/>
      <c r="AK110" s="944">
        <v>1101778</v>
      </c>
      <c r="AL110" s="942"/>
      <c r="AM110" s="942"/>
      <c r="AN110" s="942"/>
      <c r="AO110" s="943"/>
      <c r="AP110" s="945">
        <v>21.7</v>
      </c>
      <c r="AQ110" s="946"/>
      <c r="AR110" s="946"/>
      <c r="AS110" s="946"/>
      <c r="AT110" s="947"/>
      <c r="AU110" s="981" t="s">
        <v>72</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10485268</v>
      </c>
      <c r="BR110" s="889"/>
      <c r="BS110" s="889"/>
      <c r="BT110" s="889"/>
      <c r="BU110" s="889"/>
      <c r="BV110" s="889">
        <v>10019067</v>
      </c>
      <c r="BW110" s="889"/>
      <c r="BX110" s="889"/>
      <c r="BY110" s="889"/>
      <c r="BZ110" s="889"/>
      <c r="CA110" s="889">
        <v>9623670</v>
      </c>
      <c r="CB110" s="889"/>
      <c r="CC110" s="889"/>
      <c r="CD110" s="889"/>
      <c r="CE110" s="889"/>
      <c r="CF110" s="913">
        <v>189.3</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242</v>
      </c>
      <c r="DH110" s="889"/>
      <c r="DI110" s="889"/>
      <c r="DJ110" s="889"/>
      <c r="DK110" s="889"/>
      <c r="DL110" s="889" t="s">
        <v>242</v>
      </c>
      <c r="DM110" s="889"/>
      <c r="DN110" s="889"/>
      <c r="DO110" s="889"/>
      <c r="DP110" s="889"/>
      <c r="DQ110" s="889" t="s">
        <v>242</v>
      </c>
      <c r="DR110" s="889"/>
      <c r="DS110" s="889"/>
      <c r="DT110" s="889"/>
      <c r="DU110" s="889"/>
      <c r="DV110" s="890" t="s">
        <v>242</v>
      </c>
      <c r="DW110" s="890"/>
      <c r="DX110" s="890"/>
      <c r="DY110" s="890"/>
      <c r="DZ110" s="891"/>
    </row>
    <row r="111" spans="1:131" s="241"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242</v>
      </c>
      <c r="AB111" s="970"/>
      <c r="AC111" s="970"/>
      <c r="AD111" s="970"/>
      <c r="AE111" s="971"/>
      <c r="AF111" s="972" t="s">
        <v>242</v>
      </c>
      <c r="AG111" s="970"/>
      <c r="AH111" s="970"/>
      <c r="AI111" s="970"/>
      <c r="AJ111" s="971"/>
      <c r="AK111" s="972" t="s">
        <v>242</v>
      </c>
      <c r="AL111" s="970"/>
      <c r="AM111" s="970"/>
      <c r="AN111" s="970"/>
      <c r="AO111" s="971"/>
      <c r="AP111" s="973" t="s">
        <v>435</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v>647310</v>
      </c>
      <c r="BR111" s="861"/>
      <c r="BS111" s="861"/>
      <c r="BT111" s="861"/>
      <c r="BU111" s="861"/>
      <c r="BV111" s="861">
        <v>460745</v>
      </c>
      <c r="BW111" s="861"/>
      <c r="BX111" s="861"/>
      <c r="BY111" s="861"/>
      <c r="BZ111" s="861"/>
      <c r="CA111" s="861">
        <v>535648</v>
      </c>
      <c r="CB111" s="861"/>
      <c r="CC111" s="861"/>
      <c r="CD111" s="861"/>
      <c r="CE111" s="861"/>
      <c r="CF111" s="922">
        <v>10.5</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242</v>
      </c>
      <c r="DH111" s="861"/>
      <c r="DI111" s="861"/>
      <c r="DJ111" s="861"/>
      <c r="DK111" s="861"/>
      <c r="DL111" s="861" t="s">
        <v>242</v>
      </c>
      <c r="DM111" s="861"/>
      <c r="DN111" s="861"/>
      <c r="DO111" s="861"/>
      <c r="DP111" s="861"/>
      <c r="DQ111" s="861" t="s">
        <v>242</v>
      </c>
      <c r="DR111" s="861"/>
      <c r="DS111" s="861"/>
      <c r="DT111" s="861"/>
      <c r="DU111" s="861"/>
      <c r="DV111" s="838" t="s">
        <v>435</v>
      </c>
      <c r="DW111" s="838"/>
      <c r="DX111" s="838"/>
      <c r="DY111" s="838"/>
      <c r="DZ111" s="839"/>
    </row>
    <row r="112" spans="1:131" s="241"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435</v>
      </c>
      <c r="AB112" s="824"/>
      <c r="AC112" s="824"/>
      <c r="AD112" s="824"/>
      <c r="AE112" s="825"/>
      <c r="AF112" s="826" t="s">
        <v>242</v>
      </c>
      <c r="AG112" s="824"/>
      <c r="AH112" s="824"/>
      <c r="AI112" s="824"/>
      <c r="AJ112" s="825"/>
      <c r="AK112" s="826" t="s">
        <v>440</v>
      </c>
      <c r="AL112" s="824"/>
      <c r="AM112" s="824"/>
      <c r="AN112" s="824"/>
      <c r="AO112" s="825"/>
      <c r="AP112" s="871" t="s">
        <v>242</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4989553</v>
      </c>
      <c r="BR112" s="861"/>
      <c r="BS112" s="861"/>
      <c r="BT112" s="861"/>
      <c r="BU112" s="861"/>
      <c r="BV112" s="861">
        <v>4904093</v>
      </c>
      <c r="BW112" s="861"/>
      <c r="BX112" s="861"/>
      <c r="BY112" s="861"/>
      <c r="BZ112" s="861"/>
      <c r="CA112" s="861">
        <v>4845009</v>
      </c>
      <c r="CB112" s="861"/>
      <c r="CC112" s="861"/>
      <c r="CD112" s="861"/>
      <c r="CE112" s="861"/>
      <c r="CF112" s="922">
        <v>95.3</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75405</v>
      </c>
      <c r="DH112" s="861"/>
      <c r="DI112" s="861"/>
      <c r="DJ112" s="861"/>
      <c r="DK112" s="861"/>
      <c r="DL112" s="861" t="s">
        <v>242</v>
      </c>
      <c r="DM112" s="861"/>
      <c r="DN112" s="861"/>
      <c r="DO112" s="861"/>
      <c r="DP112" s="861"/>
      <c r="DQ112" s="861" t="s">
        <v>242</v>
      </c>
      <c r="DR112" s="861"/>
      <c r="DS112" s="861"/>
      <c r="DT112" s="861"/>
      <c r="DU112" s="861"/>
      <c r="DV112" s="838" t="s">
        <v>242</v>
      </c>
      <c r="DW112" s="838"/>
      <c r="DX112" s="838"/>
      <c r="DY112" s="838"/>
      <c r="DZ112" s="839"/>
    </row>
    <row r="113" spans="1:130" s="241" customFormat="1" ht="26.25" customHeight="1" x14ac:dyDescent="0.15">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398360</v>
      </c>
      <c r="AB113" s="970"/>
      <c r="AC113" s="970"/>
      <c r="AD113" s="970"/>
      <c r="AE113" s="971"/>
      <c r="AF113" s="972">
        <v>403344</v>
      </c>
      <c r="AG113" s="970"/>
      <c r="AH113" s="970"/>
      <c r="AI113" s="970"/>
      <c r="AJ113" s="971"/>
      <c r="AK113" s="972">
        <v>403868</v>
      </c>
      <c r="AL113" s="970"/>
      <c r="AM113" s="970"/>
      <c r="AN113" s="970"/>
      <c r="AO113" s="971"/>
      <c r="AP113" s="973">
        <v>7.9</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v>361449</v>
      </c>
      <c r="BR113" s="861"/>
      <c r="BS113" s="861"/>
      <c r="BT113" s="861"/>
      <c r="BU113" s="861"/>
      <c r="BV113" s="861">
        <v>338310</v>
      </c>
      <c r="BW113" s="861"/>
      <c r="BX113" s="861"/>
      <c r="BY113" s="861"/>
      <c r="BZ113" s="861"/>
      <c r="CA113" s="861">
        <v>315691</v>
      </c>
      <c r="CB113" s="861"/>
      <c r="CC113" s="861"/>
      <c r="CD113" s="861"/>
      <c r="CE113" s="861"/>
      <c r="CF113" s="922">
        <v>6.2</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242</v>
      </c>
      <c r="DH113" s="824"/>
      <c r="DI113" s="824"/>
      <c r="DJ113" s="824"/>
      <c r="DK113" s="825"/>
      <c r="DL113" s="826" t="s">
        <v>242</v>
      </c>
      <c r="DM113" s="824"/>
      <c r="DN113" s="824"/>
      <c r="DO113" s="824"/>
      <c r="DP113" s="825"/>
      <c r="DQ113" s="826" t="s">
        <v>242</v>
      </c>
      <c r="DR113" s="824"/>
      <c r="DS113" s="824"/>
      <c r="DT113" s="824"/>
      <c r="DU113" s="825"/>
      <c r="DV113" s="871" t="s">
        <v>242</v>
      </c>
      <c r="DW113" s="872"/>
      <c r="DX113" s="872"/>
      <c r="DY113" s="872"/>
      <c r="DZ113" s="873"/>
    </row>
    <row r="114" spans="1:130" s="241" customFormat="1" ht="26.25" customHeight="1" x14ac:dyDescent="0.15">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43353</v>
      </c>
      <c r="AB114" s="824"/>
      <c r="AC114" s="824"/>
      <c r="AD114" s="824"/>
      <c r="AE114" s="825"/>
      <c r="AF114" s="826">
        <v>43236</v>
      </c>
      <c r="AG114" s="824"/>
      <c r="AH114" s="824"/>
      <c r="AI114" s="824"/>
      <c r="AJ114" s="825"/>
      <c r="AK114" s="826">
        <v>43154</v>
      </c>
      <c r="AL114" s="824"/>
      <c r="AM114" s="824"/>
      <c r="AN114" s="824"/>
      <c r="AO114" s="825"/>
      <c r="AP114" s="871">
        <v>0.8</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1434876</v>
      </c>
      <c r="BR114" s="861"/>
      <c r="BS114" s="861"/>
      <c r="BT114" s="861"/>
      <c r="BU114" s="861"/>
      <c r="BV114" s="861">
        <v>1350843</v>
      </c>
      <c r="BW114" s="861"/>
      <c r="BX114" s="861"/>
      <c r="BY114" s="861"/>
      <c r="BZ114" s="861"/>
      <c r="CA114" s="861">
        <v>1348742</v>
      </c>
      <c r="CB114" s="861"/>
      <c r="CC114" s="861"/>
      <c r="CD114" s="861"/>
      <c r="CE114" s="861"/>
      <c r="CF114" s="922">
        <v>26.5</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242</v>
      </c>
      <c r="DH114" s="824"/>
      <c r="DI114" s="824"/>
      <c r="DJ114" s="824"/>
      <c r="DK114" s="825"/>
      <c r="DL114" s="826" t="s">
        <v>435</v>
      </c>
      <c r="DM114" s="824"/>
      <c r="DN114" s="824"/>
      <c r="DO114" s="824"/>
      <c r="DP114" s="825"/>
      <c r="DQ114" s="826" t="s">
        <v>242</v>
      </c>
      <c r="DR114" s="824"/>
      <c r="DS114" s="824"/>
      <c r="DT114" s="824"/>
      <c r="DU114" s="825"/>
      <c r="DV114" s="871" t="s">
        <v>242</v>
      </c>
      <c r="DW114" s="872"/>
      <c r="DX114" s="872"/>
      <c r="DY114" s="872"/>
      <c r="DZ114" s="873"/>
    </row>
    <row r="115" spans="1:130" s="241" customFormat="1" ht="26.25" customHeight="1" x14ac:dyDescent="0.15">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11512</v>
      </c>
      <c r="AB115" s="970"/>
      <c r="AC115" s="970"/>
      <c r="AD115" s="970"/>
      <c r="AE115" s="971"/>
      <c r="AF115" s="972">
        <v>63336</v>
      </c>
      <c r="AG115" s="970"/>
      <c r="AH115" s="970"/>
      <c r="AI115" s="970"/>
      <c r="AJ115" s="971"/>
      <c r="AK115" s="972">
        <v>1197</v>
      </c>
      <c r="AL115" s="970"/>
      <c r="AM115" s="970"/>
      <c r="AN115" s="970"/>
      <c r="AO115" s="971"/>
      <c r="AP115" s="973">
        <v>0</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t="s">
        <v>242</v>
      </c>
      <c r="BR115" s="861"/>
      <c r="BS115" s="861"/>
      <c r="BT115" s="861"/>
      <c r="BU115" s="861"/>
      <c r="BV115" s="861" t="s">
        <v>435</v>
      </c>
      <c r="BW115" s="861"/>
      <c r="BX115" s="861"/>
      <c r="BY115" s="861"/>
      <c r="BZ115" s="861"/>
      <c r="CA115" s="861" t="s">
        <v>435</v>
      </c>
      <c r="CB115" s="861"/>
      <c r="CC115" s="861"/>
      <c r="CD115" s="861"/>
      <c r="CE115" s="861"/>
      <c r="CF115" s="922" t="s">
        <v>242</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242</v>
      </c>
      <c r="DH115" s="824"/>
      <c r="DI115" s="824"/>
      <c r="DJ115" s="824"/>
      <c r="DK115" s="825"/>
      <c r="DL115" s="826" t="s">
        <v>242</v>
      </c>
      <c r="DM115" s="824"/>
      <c r="DN115" s="824"/>
      <c r="DO115" s="824"/>
      <c r="DP115" s="825"/>
      <c r="DQ115" s="826" t="s">
        <v>435</v>
      </c>
      <c r="DR115" s="824"/>
      <c r="DS115" s="824"/>
      <c r="DT115" s="824"/>
      <c r="DU115" s="825"/>
      <c r="DV115" s="871" t="s">
        <v>435</v>
      </c>
      <c r="DW115" s="872"/>
      <c r="DX115" s="872"/>
      <c r="DY115" s="872"/>
      <c r="DZ115" s="873"/>
    </row>
    <row r="116" spans="1:130" s="241" customFormat="1" ht="26.25" customHeight="1" x14ac:dyDescent="0.15">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104</v>
      </c>
      <c r="AB116" s="824"/>
      <c r="AC116" s="824"/>
      <c r="AD116" s="824"/>
      <c r="AE116" s="825"/>
      <c r="AF116" s="826">
        <v>84</v>
      </c>
      <c r="AG116" s="824"/>
      <c r="AH116" s="824"/>
      <c r="AI116" s="824"/>
      <c r="AJ116" s="825"/>
      <c r="AK116" s="826">
        <v>63</v>
      </c>
      <c r="AL116" s="824"/>
      <c r="AM116" s="824"/>
      <c r="AN116" s="824"/>
      <c r="AO116" s="825"/>
      <c r="AP116" s="871">
        <v>0</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242</v>
      </c>
      <c r="BR116" s="861"/>
      <c r="BS116" s="861"/>
      <c r="BT116" s="861"/>
      <c r="BU116" s="861"/>
      <c r="BV116" s="861" t="s">
        <v>242</v>
      </c>
      <c r="BW116" s="861"/>
      <c r="BX116" s="861"/>
      <c r="BY116" s="861"/>
      <c r="BZ116" s="861"/>
      <c r="CA116" s="861" t="s">
        <v>242</v>
      </c>
      <c r="CB116" s="861"/>
      <c r="CC116" s="861"/>
      <c r="CD116" s="861"/>
      <c r="CE116" s="861"/>
      <c r="CF116" s="922" t="s">
        <v>242</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242</v>
      </c>
      <c r="DH116" s="824"/>
      <c r="DI116" s="824"/>
      <c r="DJ116" s="824"/>
      <c r="DK116" s="825"/>
      <c r="DL116" s="826" t="s">
        <v>435</v>
      </c>
      <c r="DM116" s="824"/>
      <c r="DN116" s="824"/>
      <c r="DO116" s="824"/>
      <c r="DP116" s="825"/>
      <c r="DQ116" s="826" t="s">
        <v>242</v>
      </c>
      <c r="DR116" s="824"/>
      <c r="DS116" s="824"/>
      <c r="DT116" s="824"/>
      <c r="DU116" s="825"/>
      <c r="DV116" s="871" t="s">
        <v>242</v>
      </c>
      <c r="DW116" s="872"/>
      <c r="DX116" s="872"/>
      <c r="DY116" s="872"/>
      <c r="DZ116" s="873"/>
    </row>
    <row r="117" spans="1:130" s="241"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1668591</v>
      </c>
      <c r="AB117" s="956"/>
      <c r="AC117" s="956"/>
      <c r="AD117" s="956"/>
      <c r="AE117" s="957"/>
      <c r="AF117" s="958">
        <v>1666095</v>
      </c>
      <c r="AG117" s="956"/>
      <c r="AH117" s="956"/>
      <c r="AI117" s="956"/>
      <c r="AJ117" s="957"/>
      <c r="AK117" s="958">
        <v>1550060</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60" t="s">
        <v>435</v>
      </c>
      <c r="BR117" s="861"/>
      <c r="BS117" s="861"/>
      <c r="BT117" s="861"/>
      <c r="BU117" s="861"/>
      <c r="BV117" s="861" t="s">
        <v>242</v>
      </c>
      <c r="BW117" s="861"/>
      <c r="BX117" s="861"/>
      <c r="BY117" s="861"/>
      <c r="BZ117" s="861"/>
      <c r="CA117" s="861" t="s">
        <v>242</v>
      </c>
      <c r="CB117" s="861"/>
      <c r="CC117" s="861"/>
      <c r="CD117" s="861"/>
      <c r="CE117" s="861"/>
      <c r="CF117" s="922" t="s">
        <v>440</v>
      </c>
      <c r="CG117" s="923"/>
      <c r="CH117" s="923"/>
      <c r="CI117" s="923"/>
      <c r="CJ117" s="923"/>
      <c r="CK117" s="978"/>
      <c r="CL117" s="865"/>
      <c r="CM117" s="868" t="s">
        <v>457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242</v>
      </c>
      <c r="DH117" s="824"/>
      <c r="DI117" s="824"/>
      <c r="DJ117" s="824"/>
      <c r="DK117" s="825"/>
      <c r="DL117" s="826" t="s">
        <v>242</v>
      </c>
      <c r="DM117" s="824"/>
      <c r="DN117" s="824"/>
      <c r="DO117" s="824"/>
      <c r="DP117" s="825"/>
      <c r="DQ117" s="826" t="s">
        <v>242</v>
      </c>
      <c r="DR117" s="824"/>
      <c r="DS117" s="824"/>
      <c r="DT117" s="824"/>
      <c r="DU117" s="825"/>
      <c r="DV117" s="871" t="s">
        <v>242</v>
      </c>
      <c r="DW117" s="872"/>
      <c r="DX117" s="872"/>
      <c r="DY117" s="872"/>
      <c r="DZ117" s="873"/>
    </row>
    <row r="118" spans="1:130" s="241"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308</v>
      </c>
      <c r="AG118" s="949"/>
      <c r="AH118" s="949"/>
      <c r="AI118" s="949"/>
      <c r="AJ118" s="950"/>
      <c r="AK118" s="951" t="s">
        <v>307</v>
      </c>
      <c r="AL118" s="949"/>
      <c r="AM118" s="949"/>
      <c r="AN118" s="949"/>
      <c r="AO118" s="950"/>
      <c r="AP118" s="952" t="s">
        <v>428</v>
      </c>
      <c r="AQ118" s="953"/>
      <c r="AR118" s="953"/>
      <c r="AS118" s="953"/>
      <c r="AT118" s="954"/>
      <c r="AU118" s="983"/>
      <c r="AV118" s="984"/>
      <c r="AW118" s="984"/>
      <c r="AX118" s="984"/>
      <c r="AY118" s="984"/>
      <c r="AZ118" s="926" t="s">
        <v>458</v>
      </c>
      <c r="BA118" s="927"/>
      <c r="BB118" s="927"/>
      <c r="BC118" s="927"/>
      <c r="BD118" s="927"/>
      <c r="BE118" s="927"/>
      <c r="BF118" s="927"/>
      <c r="BG118" s="927"/>
      <c r="BH118" s="927"/>
      <c r="BI118" s="927"/>
      <c r="BJ118" s="927"/>
      <c r="BK118" s="927"/>
      <c r="BL118" s="927"/>
      <c r="BM118" s="927"/>
      <c r="BN118" s="927"/>
      <c r="BO118" s="927"/>
      <c r="BP118" s="928"/>
      <c r="BQ118" s="929" t="s">
        <v>242</v>
      </c>
      <c r="BR118" s="892"/>
      <c r="BS118" s="892"/>
      <c r="BT118" s="892"/>
      <c r="BU118" s="892"/>
      <c r="BV118" s="892" t="s">
        <v>242</v>
      </c>
      <c r="BW118" s="892"/>
      <c r="BX118" s="892"/>
      <c r="BY118" s="892"/>
      <c r="BZ118" s="892"/>
      <c r="CA118" s="892" t="s">
        <v>242</v>
      </c>
      <c r="CB118" s="892"/>
      <c r="CC118" s="892"/>
      <c r="CD118" s="892"/>
      <c r="CE118" s="892"/>
      <c r="CF118" s="922" t="s">
        <v>242</v>
      </c>
      <c r="CG118" s="923"/>
      <c r="CH118" s="923"/>
      <c r="CI118" s="923"/>
      <c r="CJ118" s="923"/>
      <c r="CK118" s="978"/>
      <c r="CL118" s="865"/>
      <c r="CM118" s="868" t="s">
        <v>459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242</v>
      </c>
      <c r="DH118" s="824"/>
      <c r="DI118" s="824"/>
      <c r="DJ118" s="824"/>
      <c r="DK118" s="825"/>
      <c r="DL118" s="826" t="s">
        <v>440</v>
      </c>
      <c r="DM118" s="824"/>
      <c r="DN118" s="824"/>
      <c r="DO118" s="824"/>
      <c r="DP118" s="825"/>
      <c r="DQ118" s="826" t="s">
        <v>242</v>
      </c>
      <c r="DR118" s="824"/>
      <c r="DS118" s="824"/>
      <c r="DT118" s="824"/>
      <c r="DU118" s="825"/>
      <c r="DV118" s="871" t="s">
        <v>242</v>
      </c>
      <c r="DW118" s="872"/>
      <c r="DX118" s="872"/>
      <c r="DY118" s="872"/>
      <c r="DZ118" s="873"/>
    </row>
    <row r="119" spans="1:130" s="241"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242</v>
      </c>
      <c r="AB119" s="942"/>
      <c r="AC119" s="942"/>
      <c r="AD119" s="942"/>
      <c r="AE119" s="943"/>
      <c r="AF119" s="944" t="s">
        <v>242</v>
      </c>
      <c r="AG119" s="942"/>
      <c r="AH119" s="942"/>
      <c r="AI119" s="942"/>
      <c r="AJ119" s="943"/>
      <c r="AK119" s="944" t="s">
        <v>242</v>
      </c>
      <c r="AL119" s="942"/>
      <c r="AM119" s="942"/>
      <c r="AN119" s="942"/>
      <c r="AO119" s="943"/>
      <c r="AP119" s="945" t="s">
        <v>242</v>
      </c>
      <c r="AQ119" s="946"/>
      <c r="AR119" s="946"/>
      <c r="AS119" s="946"/>
      <c r="AT119" s="947"/>
      <c r="AU119" s="985"/>
      <c r="AV119" s="986"/>
      <c r="AW119" s="986"/>
      <c r="AX119" s="986"/>
      <c r="AY119" s="986"/>
      <c r="AZ119" s="272" t="s">
        <v>186</v>
      </c>
      <c r="BA119" s="272"/>
      <c r="BB119" s="272"/>
      <c r="BC119" s="272"/>
      <c r="BD119" s="272"/>
      <c r="BE119" s="272"/>
      <c r="BF119" s="272"/>
      <c r="BG119" s="272"/>
      <c r="BH119" s="272"/>
      <c r="BI119" s="272"/>
      <c r="BJ119" s="272"/>
      <c r="BK119" s="272"/>
      <c r="BL119" s="272"/>
      <c r="BM119" s="272"/>
      <c r="BN119" s="272"/>
      <c r="BO119" s="924" t="s">
        <v>460</v>
      </c>
      <c r="BP119" s="925"/>
      <c r="BQ119" s="929">
        <v>17918456</v>
      </c>
      <c r="BR119" s="892"/>
      <c r="BS119" s="892"/>
      <c r="BT119" s="892"/>
      <c r="BU119" s="892"/>
      <c r="BV119" s="892">
        <v>17073058</v>
      </c>
      <c r="BW119" s="892"/>
      <c r="BX119" s="892"/>
      <c r="BY119" s="892"/>
      <c r="BZ119" s="892"/>
      <c r="CA119" s="892">
        <v>16668760</v>
      </c>
      <c r="CB119" s="892"/>
      <c r="CC119" s="892"/>
      <c r="CD119" s="892"/>
      <c r="CE119" s="892"/>
      <c r="CF119" s="790"/>
      <c r="CG119" s="791"/>
      <c r="CH119" s="791"/>
      <c r="CI119" s="791"/>
      <c r="CJ119" s="881"/>
      <c r="CK119" s="979"/>
      <c r="CL119" s="867"/>
      <c r="CM119" s="885" t="s">
        <v>461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571905</v>
      </c>
      <c r="DH119" s="807"/>
      <c r="DI119" s="807"/>
      <c r="DJ119" s="807"/>
      <c r="DK119" s="808"/>
      <c r="DL119" s="809">
        <v>460745</v>
      </c>
      <c r="DM119" s="807"/>
      <c r="DN119" s="807"/>
      <c r="DO119" s="807"/>
      <c r="DP119" s="808"/>
      <c r="DQ119" s="809">
        <v>535648</v>
      </c>
      <c r="DR119" s="807"/>
      <c r="DS119" s="807"/>
      <c r="DT119" s="807"/>
      <c r="DU119" s="808"/>
      <c r="DV119" s="895">
        <v>10.5</v>
      </c>
      <c r="DW119" s="896"/>
      <c r="DX119" s="896"/>
      <c r="DY119" s="896"/>
      <c r="DZ119" s="897"/>
    </row>
    <row r="120" spans="1:130" s="241"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242</v>
      </c>
      <c r="AB120" s="824"/>
      <c r="AC120" s="824"/>
      <c r="AD120" s="824"/>
      <c r="AE120" s="825"/>
      <c r="AF120" s="826" t="s">
        <v>242</v>
      </c>
      <c r="AG120" s="824"/>
      <c r="AH120" s="824"/>
      <c r="AI120" s="824"/>
      <c r="AJ120" s="825"/>
      <c r="AK120" s="826" t="s">
        <v>435</v>
      </c>
      <c r="AL120" s="824"/>
      <c r="AM120" s="824"/>
      <c r="AN120" s="824"/>
      <c r="AO120" s="825"/>
      <c r="AP120" s="871" t="s">
        <v>242</v>
      </c>
      <c r="AQ120" s="872"/>
      <c r="AR120" s="872"/>
      <c r="AS120" s="872"/>
      <c r="AT120" s="873"/>
      <c r="AU120" s="930" t="s">
        <v>462</v>
      </c>
      <c r="AV120" s="931"/>
      <c r="AW120" s="931"/>
      <c r="AX120" s="931"/>
      <c r="AY120" s="932"/>
      <c r="AZ120" s="907" t="s">
        <v>463</v>
      </c>
      <c r="BA120" s="852"/>
      <c r="BB120" s="852"/>
      <c r="BC120" s="852"/>
      <c r="BD120" s="852"/>
      <c r="BE120" s="852"/>
      <c r="BF120" s="852"/>
      <c r="BG120" s="852"/>
      <c r="BH120" s="852"/>
      <c r="BI120" s="852"/>
      <c r="BJ120" s="852"/>
      <c r="BK120" s="852"/>
      <c r="BL120" s="852"/>
      <c r="BM120" s="852"/>
      <c r="BN120" s="852"/>
      <c r="BO120" s="852"/>
      <c r="BP120" s="853"/>
      <c r="BQ120" s="908">
        <v>2755690</v>
      </c>
      <c r="BR120" s="889"/>
      <c r="BS120" s="889"/>
      <c r="BT120" s="889"/>
      <c r="BU120" s="889"/>
      <c r="BV120" s="889">
        <v>3112024</v>
      </c>
      <c r="BW120" s="889"/>
      <c r="BX120" s="889"/>
      <c r="BY120" s="889"/>
      <c r="BZ120" s="889"/>
      <c r="CA120" s="889">
        <v>4074201</v>
      </c>
      <c r="CB120" s="889"/>
      <c r="CC120" s="889"/>
      <c r="CD120" s="889"/>
      <c r="CE120" s="889"/>
      <c r="CF120" s="913">
        <v>80.099999999999994</v>
      </c>
      <c r="CG120" s="914"/>
      <c r="CH120" s="914"/>
      <c r="CI120" s="914"/>
      <c r="CJ120" s="914"/>
      <c r="CK120" s="915" t="s">
        <v>464</v>
      </c>
      <c r="CL120" s="899"/>
      <c r="CM120" s="899"/>
      <c r="CN120" s="899"/>
      <c r="CO120" s="900"/>
      <c r="CP120" s="919" t="s">
        <v>465</v>
      </c>
      <c r="CQ120" s="920"/>
      <c r="CR120" s="920"/>
      <c r="CS120" s="920"/>
      <c r="CT120" s="920"/>
      <c r="CU120" s="920"/>
      <c r="CV120" s="920"/>
      <c r="CW120" s="920"/>
      <c r="CX120" s="920"/>
      <c r="CY120" s="920"/>
      <c r="CZ120" s="920"/>
      <c r="DA120" s="920"/>
      <c r="DB120" s="920"/>
      <c r="DC120" s="920"/>
      <c r="DD120" s="920"/>
      <c r="DE120" s="920"/>
      <c r="DF120" s="921"/>
      <c r="DG120" s="908">
        <v>4989553</v>
      </c>
      <c r="DH120" s="889"/>
      <c r="DI120" s="889"/>
      <c r="DJ120" s="889"/>
      <c r="DK120" s="889"/>
      <c r="DL120" s="889">
        <v>4904093</v>
      </c>
      <c r="DM120" s="889"/>
      <c r="DN120" s="889"/>
      <c r="DO120" s="889"/>
      <c r="DP120" s="889"/>
      <c r="DQ120" s="889">
        <v>4845009</v>
      </c>
      <c r="DR120" s="889"/>
      <c r="DS120" s="889"/>
      <c r="DT120" s="889"/>
      <c r="DU120" s="889"/>
      <c r="DV120" s="890">
        <v>95.3</v>
      </c>
      <c r="DW120" s="890"/>
      <c r="DX120" s="890"/>
      <c r="DY120" s="890"/>
      <c r="DZ120" s="891"/>
    </row>
    <row r="121" spans="1:130" s="241" customFormat="1" ht="26.25" customHeight="1" x14ac:dyDescent="0.15">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9906</v>
      </c>
      <c r="AB121" s="824"/>
      <c r="AC121" s="824"/>
      <c r="AD121" s="824"/>
      <c r="AE121" s="825"/>
      <c r="AF121" s="826">
        <v>61935</v>
      </c>
      <c r="AG121" s="824"/>
      <c r="AH121" s="824"/>
      <c r="AI121" s="824"/>
      <c r="AJ121" s="825"/>
      <c r="AK121" s="826" t="s">
        <v>435</v>
      </c>
      <c r="AL121" s="824"/>
      <c r="AM121" s="824"/>
      <c r="AN121" s="824"/>
      <c r="AO121" s="825"/>
      <c r="AP121" s="871" t="s">
        <v>242</v>
      </c>
      <c r="AQ121" s="872"/>
      <c r="AR121" s="872"/>
      <c r="AS121" s="872"/>
      <c r="AT121" s="873"/>
      <c r="AU121" s="933"/>
      <c r="AV121" s="934"/>
      <c r="AW121" s="934"/>
      <c r="AX121" s="934"/>
      <c r="AY121" s="935"/>
      <c r="AZ121" s="859" t="s">
        <v>467</v>
      </c>
      <c r="BA121" s="794"/>
      <c r="BB121" s="794"/>
      <c r="BC121" s="794"/>
      <c r="BD121" s="794"/>
      <c r="BE121" s="794"/>
      <c r="BF121" s="794"/>
      <c r="BG121" s="794"/>
      <c r="BH121" s="794"/>
      <c r="BI121" s="794"/>
      <c r="BJ121" s="794"/>
      <c r="BK121" s="794"/>
      <c r="BL121" s="794"/>
      <c r="BM121" s="794"/>
      <c r="BN121" s="794"/>
      <c r="BO121" s="794"/>
      <c r="BP121" s="795"/>
      <c r="BQ121" s="860">
        <v>887899</v>
      </c>
      <c r="BR121" s="861"/>
      <c r="BS121" s="861"/>
      <c r="BT121" s="861"/>
      <c r="BU121" s="861"/>
      <c r="BV121" s="861">
        <v>819138</v>
      </c>
      <c r="BW121" s="861"/>
      <c r="BX121" s="861"/>
      <c r="BY121" s="861"/>
      <c r="BZ121" s="861"/>
      <c r="CA121" s="861">
        <v>777774</v>
      </c>
      <c r="CB121" s="861"/>
      <c r="CC121" s="861"/>
      <c r="CD121" s="861"/>
      <c r="CE121" s="861"/>
      <c r="CF121" s="922">
        <v>15.3</v>
      </c>
      <c r="CG121" s="923"/>
      <c r="CH121" s="923"/>
      <c r="CI121" s="923"/>
      <c r="CJ121" s="923"/>
      <c r="CK121" s="916"/>
      <c r="CL121" s="902"/>
      <c r="CM121" s="902"/>
      <c r="CN121" s="902"/>
      <c r="CO121" s="903"/>
      <c r="CP121" s="882" t="s">
        <v>405</v>
      </c>
      <c r="CQ121" s="883"/>
      <c r="CR121" s="883"/>
      <c r="CS121" s="883"/>
      <c r="CT121" s="883"/>
      <c r="CU121" s="883"/>
      <c r="CV121" s="883"/>
      <c r="CW121" s="883"/>
      <c r="CX121" s="883"/>
      <c r="CY121" s="883"/>
      <c r="CZ121" s="883"/>
      <c r="DA121" s="883"/>
      <c r="DB121" s="883"/>
      <c r="DC121" s="883"/>
      <c r="DD121" s="883"/>
      <c r="DE121" s="883"/>
      <c r="DF121" s="884"/>
      <c r="DG121" s="860" t="s">
        <v>242</v>
      </c>
      <c r="DH121" s="861"/>
      <c r="DI121" s="861"/>
      <c r="DJ121" s="861"/>
      <c r="DK121" s="861"/>
      <c r="DL121" s="861" t="s">
        <v>242</v>
      </c>
      <c r="DM121" s="861"/>
      <c r="DN121" s="861"/>
      <c r="DO121" s="861"/>
      <c r="DP121" s="861"/>
      <c r="DQ121" s="861" t="s">
        <v>242</v>
      </c>
      <c r="DR121" s="861"/>
      <c r="DS121" s="861"/>
      <c r="DT121" s="861"/>
      <c r="DU121" s="861"/>
      <c r="DV121" s="838" t="s">
        <v>242</v>
      </c>
      <c r="DW121" s="838"/>
      <c r="DX121" s="838"/>
      <c r="DY121" s="838"/>
      <c r="DZ121" s="839"/>
    </row>
    <row r="122" spans="1:130" s="241" customFormat="1" ht="26.25" customHeight="1" x14ac:dyDescent="0.15">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242</v>
      </c>
      <c r="AB122" s="824"/>
      <c r="AC122" s="824"/>
      <c r="AD122" s="824"/>
      <c r="AE122" s="825"/>
      <c r="AF122" s="826" t="s">
        <v>242</v>
      </c>
      <c r="AG122" s="824"/>
      <c r="AH122" s="824"/>
      <c r="AI122" s="824"/>
      <c r="AJ122" s="825"/>
      <c r="AK122" s="826" t="s">
        <v>242</v>
      </c>
      <c r="AL122" s="824"/>
      <c r="AM122" s="824"/>
      <c r="AN122" s="824"/>
      <c r="AO122" s="825"/>
      <c r="AP122" s="871" t="s">
        <v>242</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9375169</v>
      </c>
      <c r="BR122" s="892"/>
      <c r="BS122" s="892"/>
      <c r="BT122" s="892"/>
      <c r="BU122" s="892"/>
      <c r="BV122" s="892">
        <v>8933963</v>
      </c>
      <c r="BW122" s="892"/>
      <c r="BX122" s="892"/>
      <c r="BY122" s="892"/>
      <c r="BZ122" s="892"/>
      <c r="CA122" s="892">
        <v>8516196</v>
      </c>
      <c r="CB122" s="892"/>
      <c r="CC122" s="892"/>
      <c r="CD122" s="892"/>
      <c r="CE122" s="892"/>
      <c r="CF122" s="893">
        <v>167.5</v>
      </c>
      <c r="CG122" s="894"/>
      <c r="CH122" s="894"/>
      <c r="CI122" s="894"/>
      <c r="CJ122" s="894"/>
      <c r="CK122" s="916"/>
      <c r="CL122" s="902"/>
      <c r="CM122" s="902"/>
      <c r="CN122" s="902"/>
      <c r="CO122" s="903"/>
      <c r="CP122" s="882" t="s">
        <v>403</v>
      </c>
      <c r="CQ122" s="883"/>
      <c r="CR122" s="883"/>
      <c r="CS122" s="883"/>
      <c r="CT122" s="883"/>
      <c r="CU122" s="883"/>
      <c r="CV122" s="883"/>
      <c r="CW122" s="883"/>
      <c r="CX122" s="883"/>
      <c r="CY122" s="883"/>
      <c r="CZ122" s="883"/>
      <c r="DA122" s="883"/>
      <c r="DB122" s="883"/>
      <c r="DC122" s="883"/>
      <c r="DD122" s="883"/>
      <c r="DE122" s="883"/>
      <c r="DF122" s="884"/>
      <c r="DG122" s="860" t="s">
        <v>242</v>
      </c>
      <c r="DH122" s="861"/>
      <c r="DI122" s="861"/>
      <c r="DJ122" s="861"/>
      <c r="DK122" s="861"/>
      <c r="DL122" s="861" t="s">
        <v>242</v>
      </c>
      <c r="DM122" s="861"/>
      <c r="DN122" s="861"/>
      <c r="DO122" s="861"/>
      <c r="DP122" s="861"/>
      <c r="DQ122" s="861" t="s">
        <v>435</v>
      </c>
      <c r="DR122" s="861"/>
      <c r="DS122" s="861"/>
      <c r="DT122" s="861"/>
      <c r="DU122" s="861"/>
      <c r="DV122" s="838" t="s">
        <v>242</v>
      </c>
      <c r="DW122" s="838"/>
      <c r="DX122" s="838"/>
      <c r="DY122" s="838"/>
      <c r="DZ122" s="839"/>
    </row>
    <row r="123" spans="1:130" s="241" customFormat="1" ht="26.25" customHeight="1" x14ac:dyDescent="0.15">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242</v>
      </c>
      <c r="AB123" s="824"/>
      <c r="AC123" s="824"/>
      <c r="AD123" s="824"/>
      <c r="AE123" s="825"/>
      <c r="AF123" s="826" t="s">
        <v>242</v>
      </c>
      <c r="AG123" s="824"/>
      <c r="AH123" s="824"/>
      <c r="AI123" s="824"/>
      <c r="AJ123" s="825"/>
      <c r="AK123" s="826" t="s">
        <v>242</v>
      </c>
      <c r="AL123" s="824"/>
      <c r="AM123" s="824"/>
      <c r="AN123" s="824"/>
      <c r="AO123" s="825"/>
      <c r="AP123" s="871" t="s">
        <v>242</v>
      </c>
      <c r="AQ123" s="872"/>
      <c r="AR123" s="872"/>
      <c r="AS123" s="872"/>
      <c r="AT123" s="873"/>
      <c r="AU123" s="936"/>
      <c r="AV123" s="937"/>
      <c r="AW123" s="937"/>
      <c r="AX123" s="937"/>
      <c r="AY123" s="937"/>
      <c r="AZ123" s="272" t="s">
        <v>186</v>
      </c>
      <c r="BA123" s="272"/>
      <c r="BB123" s="272"/>
      <c r="BC123" s="272"/>
      <c r="BD123" s="272"/>
      <c r="BE123" s="272"/>
      <c r="BF123" s="272"/>
      <c r="BG123" s="272"/>
      <c r="BH123" s="272"/>
      <c r="BI123" s="272"/>
      <c r="BJ123" s="272"/>
      <c r="BK123" s="272"/>
      <c r="BL123" s="272"/>
      <c r="BM123" s="272"/>
      <c r="BN123" s="272"/>
      <c r="BO123" s="924" t="s">
        <v>469</v>
      </c>
      <c r="BP123" s="925"/>
      <c r="BQ123" s="879">
        <v>13018758</v>
      </c>
      <c r="BR123" s="880"/>
      <c r="BS123" s="880"/>
      <c r="BT123" s="880"/>
      <c r="BU123" s="880"/>
      <c r="BV123" s="880">
        <v>12865125</v>
      </c>
      <c r="BW123" s="880"/>
      <c r="BX123" s="880"/>
      <c r="BY123" s="880"/>
      <c r="BZ123" s="880"/>
      <c r="CA123" s="880">
        <v>13368171</v>
      </c>
      <c r="CB123" s="880"/>
      <c r="CC123" s="880"/>
      <c r="CD123" s="880"/>
      <c r="CE123" s="880"/>
      <c r="CF123" s="790"/>
      <c r="CG123" s="791"/>
      <c r="CH123" s="791"/>
      <c r="CI123" s="791"/>
      <c r="CJ123" s="881"/>
      <c r="CK123" s="916"/>
      <c r="CL123" s="902"/>
      <c r="CM123" s="902"/>
      <c r="CN123" s="902"/>
      <c r="CO123" s="903"/>
      <c r="CP123" s="882" t="s">
        <v>404</v>
      </c>
      <c r="CQ123" s="883"/>
      <c r="CR123" s="883"/>
      <c r="CS123" s="883"/>
      <c r="CT123" s="883"/>
      <c r="CU123" s="883"/>
      <c r="CV123" s="883"/>
      <c r="CW123" s="883"/>
      <c r="CX123" s="883"/>
      <c r="CY123" s="883"/>
      <c r="CZ123" s="883"/>
      <c r="DA123" s="883"/>
      <c r="DB123" s="883"/>
      <c r="DC123" s="883"/>
      <c r="DD123" s="883"/>
      <c r="DE123" s="883"/>
      <c r="DF123" s="884"/>
      <c r="DG123" s="823" t="s">
        <v>242</v>
      </c>
      <c r="DH123" s="824"/>
      <c r="DI123" s="824"/>
      <c r="DJ123" s="824"/>
      <c r="DK123" s="825"/>
      <c r="DL123" s="826" t="s">
        <v>242</v>
      </c>
      <c r="DM123" s="824"/>
      <c r="DN123" s="824"/>
      <c r="DO123" s="824"/>
      <c r="DP123" s="825"/>
      <c r="DQ123" s="826" t="s">
        <v>242</v>
      </c>
      <c r="DR123" s="824"/>
      <c r="DS123" s="824"/>
      <c r="DT123" s="824"/>
      <c r="DU123" s="825"/>
      <c r="DV123" s="871" t="s">
        <v>242</v>
      </c>
      <c r="DW123" s="872"/>
      <c r="DX123" s="872"/>
      <c r="DY123" s="872"/>
      <c r="DZ123" s="873"/>
    </row>
    <row r="124" spans="1:130" s="241" customFormat="1" ht="26.25" customHeight="1" thickBot="1" x14ac:dyDescent="0.2">
      <c r="A124" s="864"/>
      <c r="B124" s="865"/>
      <c r="C124" s="868" t="s">
        <v>457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242</v>
      </c>
      <c r="AB124" s="824"/>
      <c r="AC124" s="824"/>
      <c r="AD124" s="824"/>
      <c r="AE124" s="825"/>
      <c r="AF124" s="826" t="s">
        <v>242</v>
      </c>
      <c r="AG124" s="824"/>
      <c r="AH124" s="824"/>
      <c r="AI124" s="824"/>
      <c r="AJ124" s="825"/>
      <c r="AK124" s="826" t="s">
        <v>435</v>
      </c>
      <c r="AL124" s="824"/>
      <c r="AM124" s="824"/>
      <c r="AN124" s="824"/>
      <c r="AO124" s="825"/>
      <c r="AP124" s="871" t="s">
        <v>242</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94.5</v>
      </c>
      <c r="BR124" s="878"/>
      <c r="BS124" s="878"/>
      <c r="BT124" s="878"/>
      <c r="BU124" s="878"/>
      <c r="BV124" s="878">
        <v>81.3</v>
      </c>
      <c r="BW124" s="878"/>
      <c r="BX124" s="878"/>
      <c r="BY124" s="878"/>
      <c r="BZ124" s="878"/>
      <c r="CA124" s="878">
        <v>64.900000000000006</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242</v>
      </c>
      <c r="DH124" s="807"/>
      <c r="DI124" s="807"/>
      <c r="DJ124" s="807"/>
      <c r="DK124" s="808"/>
      <c r="DL124" s="809" t="s">
        <v>242</v>
      </c>
      <c r="DM124" s="807"/>
      <c r="DN124" s="807"/>
      <c r="DO124" s="807"/>
      <c r="DP124" s="808"/>
      <c r="DQ124" s="809" t="s">
        <v>242</v>
      </c>
      <c r="DR124" s="807"/>
      <c r="DS124" s="807"/>
      <c r="DT124" s="807"/>
      <c r="DU124" s="808"/>
      <c r="DV124" s="895" t="s">
        <v>242</v>
      </c>
      <c r="DW124" s="896"/>
      <c r="DX124" s="896"/>
      <c r="DY124" s="896"/>
      <c r="DZ124" s="897"/>
    </row>
    <row r="125" spans="1:130" s="241" customFormat="1" ht="26.25" customHeight="1" x14ac:dyDescent="0.15">
      <c r="A125" s="864"/>
      <c r="B125" s="865"/>
      <c r="C125" s="868" t="s">
        <v>459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242</v>
      </c>
      <c r="AB125" s="824"/>
      <c r="AC125" s="824"/>
      <c r="AD125" s="824"/>
      <c r="AE125" s="825"/>
      <c r="AF125" s="826" t="s">
        <v>242</v>
      </c>
      <c r="AG125" s="824"/>
      <c r="AH125" s="824"/>
      <c r="AI125" s="824"/>
      <c r="AJ125" s="825"/>
      <c r="AK125" s="826" t="s">
        <v>242</v>
      </c>
      <c r="AL125" s="824"/>
      <c r="AM125" s="824"/>
      <c r="AN125" s="824"/>
      <c r="AO125" s="825"/>
      <c r="AP125" s="871" t="s">
        <v>242</v>
      </c>
      <c r="AQ125" s="872"/>
      <c r="AR125" s="872"/>
      <c r="AS125" s="872"/>
      <c r="AT125" s="873"/>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898" t="s">
        <v>472</v>
      </c>
      <c r="CL125" s="899"/>
      <c r="CM125" s="899"/>
      <c r="CN125" s="899"/>
      <c r="CO125" s="900"/>
      <c r="CP125" s="907" t="s">
        <v>473</v>
      </c>
      <c r="CQ125" s="852"/>
      <c r="CR125" s="852"/>
      <c r="CS125" s="852"/>
      <c r="CT125" s="852"/>
      <c r="CU125" s="852"/>
      <c r="CV125" s="852"/>
      <c r="CW125" s="852"/>
      <c r="CX125" s="852"/>
      <c r="CY125" s="852"/>
      <c r="CZ125" s="852"/>
      <c r="DA125" s="852"/>
      <c r="DB125" s="852"/>
      <c r="DC125" s="852"/>
      <c r="DD125" s="852"/>
      <c r="DE125" s="852"/>
      <c r="DF125" s="853"/>
      <c r="DG125" s="908" t="s">
        <v>242</v>
      </c>
      <c r="DH125" s="889"/>
      <c r="DI125" s="889"/>
      <c r="DJ125" s="889"/>
      <c r="DK125" s="889"/>
      <c r="DL125" s="889" t="s">
        <v>242</v>
      </c>
      <c r="DM125" s="889"/>
      <c r="DN125" s="889"/>
      <c r="DO125" s="889"/>
      <c r="DP125" s="889"/>
      <c r="DQ125" s="889" t="s">
        <v>242</v>
      </c>
      <c r="DR125" s="889"/>
      <c r="DS125" s="889"/>
      <c r="DT125" s="889"/>
      <c r="DU125" s="889"/>
      <c r="DV125" s="890" t="s">
        <v>242</v>
      </c>
      <c r="DW125" s="890"/>
      <c r="DX125" s="890"/>
      <c r="DY125" s="890"/>
      <c r="DZ125" s="891"/>
    </row>
    <row r="126" spans="1:130" s="241" customFormat="1" ht="26.25" customHeight="1" thickBot="1" x14ac:dyDescent="0.2">
      <c r="A126" s="864"/>
      <c r="B126" s="865"/>
      <c r="C126" s="868" t="s">
        <v>461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242</v>
      </c>
      <c r="AB126" s="824"/>
      <c r="AC126" s="824"/>
      <c r="AD126" s="824"/>
      <c r="AE126" s="825"/>
      <c r="AF126" s="826" t="s">
        <v>440</v>
      </c>
      <c r="AG126" s="824"/>
      <c r="AH126" s="824"/>
      <c r="AI126" s="824"/>
      <c r="AJ126" s="825"/>
      <c r="AK126" s="826" t="s">
        <v>242</v>
      </c>
      <c r="AL126" s="824"/>
      <c r="AM126" s="824"/>
      <c r="AN126" s="824"/>
      <c r="AO126" s="825"/>
      <c r="AP126" s="871" t="s">
        <v>242</v>
      </c>
      <c r="AQ126" s="872"/>
      <c r="AR126" s="872"/>
      <c r="AS126" s="872"/>
      <c r="AT126" s="873"/>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901"/>
      <c r="CL126" s="902"/>
      <c r="CM126" s="902"/>
      <c r="CN126" s="902"/>
      <c r="CO126" s="903"/>
      <c r="CP126" s="859" t="s">
        <v>474</v>
      </c>
      <c r="CQ126" s="794"/>
      <c r="CR126" s="794"/>
      <c r="CS126" s="794"/>
      <c r="CT126" s="794"/>
      <c r="CU126" s="794"/>
      <c r="CV126" s="794"/>
      <c r="CW126" s="794"/>
      <c r="CX126" s="794"/>
      <c r="CY126" s="794"/>
      <c r="CZ126" s="794"/>
      <c r="DA126" s="794"/>
      <c r="DB126" s="794"/>
      <c r="DC126" s="794"/>
      <c r="DD126" s="794"/>
      <c r="DE126" s="794"/>
      <c r="DF126" s="795"/>
      <c r="DG126" s="860" t="s">
        <v>440</v>
      </c>
      <c r="DH126" s="861"/>
      <c r="DI126" s="861"/>
      <c r="DJ126" s="861"/>
      <c r="DK126" s="861"/>
      <c r="DL126" s="861" t="s">
        <v>242</v>
      </c>
      <c r="DM126" s="861"/>
      <c r="DN126" s="861"/>
      <c r="DO126" s="861"/>
      <c r="DP126" s="861"/>
      <c r="DQ126" s="861" t="s">
        <v>440</v>
      </c>
      <c r="DR126" s="861"/>
      <c r="DS126" s="861"/>
      <c r="DT126" s="861"/>
      <c r="DU126" s="861"/>
      <c r="DV126" s="838" t="s">
        <v>242</v>
      </c>
      <c r="DW126" s="838"/>
      <c r="DX126" s="838"/>
      <c r="DY126" s="838"/>
      <c r="DZ126" s="839"/>
    </row>
    <row r="127" spans="1:130" s="241" customFormat="1" ht="26.25" customHeight="1" x14ac:dyDescent="0.15">
      <c r="A127" s="866"/>
      <c r="B127" s="867"/>
      <c r="C127" s="885" t="s">
        <v>475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1606</v>
      </c>
      <c r="AB127" s="824"/>
      <c r="AC127" s="824"/>
      <c r="AD127" s="824"/>
      <c r="AE127" s="825"/>
      <c r="AF127" s="826">
        <v>1401</v>
      </c>
      <c r="AG127" s="824"/>
      <c r="AH127" s="824"/>
      <c r="AI127" s="824"/>
      <c r="AJ127" s="825"/>
      <c r="AK127" s="826">
        <v>1197</v>
      </c>
      <c r="AL127" s="824"/>
      <c r="AM127" s="824"/>
      <c r="AN127" s="824"/>
      <c r="AO127" s="825"/>
      <c r="AP127" s="871">
        <v>0</v>
      </c>
      <c r="AQ127" s="872"/>
      <c r="AR127" s="872"/>
      <c r="AS127" s="872"/>
      <c r="AT127" s="873"/>
      <c r="AU127" s="277"/>
      <c r="AV127" s="277"/>
      <c r="AW127" s="277"/>
      <c r="AX127" s="888" t="s">
        <v>476</v>
      </c>
      <c r="AY127" s="856"/>
      <c r="AZ127" s="856"/>
      <c r="BA127" s="856"/>
      <c r="BB127" s="856"/>
      <c r="BC127" s="856"/>
      <c r="BD127" s="856"/>
      <c r="BE127" s="857"/>
      <c r="BF127" s="855" t="s">
        <v>477</v>
      </c>
      <c r="BG127" s="856"/>
      <c r="BH127" s="856"/>
      <c r="BI127" s="856"/>
      <c r="BJ127" s="856"/>
      <c r="BK127" s="856"/>
      <c r="BL127" s="857"/>
      <c r="BM127" s="855" t="s">
        <v>478</v>
      </c>
      <c r="BN127" s="856"/>
      <c r="BO127" s="856"/>
      <c r="BP127" s="856"/>
      <c r="BQ127" s="856"/>
      <c r="BR127" s="856"/>
      <c r="BS127" s="857"/>
      <c r="BT127" s="855" t="s">
        <v>479</v>
      </c>
      <c r="BU127" s="856"/>
      <c r="BV127" s="856"/>
      <c r="BW127" s="856"/>
      <c r="BX127" s="856"/>
      <c r="BY127" s="856"/>
      <c r="BZ127" s="858"/>
      <c r="CA127" s="277"/>
      <c r="CB127" s="277"/>
      <c r="CC127" s="277"/>
      <c r="CD127" s="278"/>
      <c r="CE127" s="278"/>
      <c r="CF127" s="278"/>
      <c r="CG127" s="275"/>
      <c r="CH127" s="275"/>
      <c r="CI127" s="275"/>
      <c r="CJ127" s="276"/>
      <c r="CK127" s="901"/>
      <c r="CL127" s="902"/>
      <c r="CM127" s="902"/>
      <c r="CN127" s="902"/>
      <c r="CO127" s="903"/>
      <c r="CP127" s="859" t="s">
        <v>480</v>
      </c>
      <c r="CQ127" s="794"/>
      <c r="CR127" s="794"/>
      <c r="CS127" s="794"/>
      <c r="CT127" s="794"/>
      <c r="CU127" s="794"/>
      <c r="CV127" s="794"/>
      <c r="CW127" s="794"/>
      <c r="CX127" s="794"/>
      <c r="CY127" s="794"/>
      <c r="CZ127" s="794"/>
      <c r="DA127" s="794"/>
      <c r="DB127" s="794"/>
      <c r="DC127" s="794"/>
      <c r="DD127" s="794"/>
      <c r="DE127" s="794"/>
      <c r="DF127" s="795"/>
      <c r="DG127" s="860" t="s">
        <v>242</v>
      </c>
      <c r="DH127" s="861"/>
      <c r="DI127" s="861"/>
      <c r="DJ127" s="861"/>
      <c r="DK127" s="861"/>
      <c r="DL127" s="861" t="s">
        <v>242</v>
      </c>
      <c r="DM127" s="861"/>
      <c r="DN127" s="861"/>
      <c r="DO127" s="861"/>
      <c r="DP127" s="861"/>
      <c r="DQ127" s="861" t="s">
        <v>242</v>
      </c>
      <c r="DR127" s="861"/>
      <c r="DS127" s="861"/>
      <c r="DT127" s="861"/>
      <c r="DU127" s="861"/>
      <c r="DV127" s="838" t="s">
        <v>242</v>
      </c>
      <c r="DW127" s="838"/>
      <c r="DX127" s="838"/>
      <c r="DY127" s="838"/>
      <c r="DZ127" s="839"/>
    </row>
    <row r="128" spans="1:130" s="241" customFormat="1" ht="26.25" customHeight="1" thickBot="1" x14ac:dyDescent="0.2">
      <c r="A128" s="840" t="s">
        <v>481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482</v>
      </c>
      <c r="X128" s="842"/>
      <c r="Y128" s="842"/>
      <c r="Z128" s="843"/>
      <c r="AA128" s="844">
        <v>106104</v>
      </c>
      <c r="AB128" s="845"/>
      <c r="AC128" s="845"/>
      <c r="AD128" s="845"/>
      <c r="AE128" s="846"/>
      <c r="AF128" s="847">
        <v>106149</v>
      </c>
      <c r="AG128" s="845"/>
      <c r="AH128" s="845"/>
      <c r="AI128" s="845"/>
      <c r="AJ128" s="846"/>
      <c r="AK128" s="847">
        <v>93188</v>
      </c>
      <c r="AL128" s="845"/>
      <c r="AM128" s="845"/>
      <c r="AN128" s="845"/>
      <c r="AO128" s="846"/>
      <c r="AP128" s="848"/>
      <c r="AQ128" s="849"/>
      <c r="AR128" s="849"/>
      <c r="AS128" s="849"/>
      <c r="AT128" s="850"/>
      <c r="AU128" s="277"/>
      <c r="AV128" s="277"/>
      <c r="AW128" s="277"/>
      <c r="AX128" s="851" t="s">
        <v>483</v>
      </c>
      <c r="AY128" s="852"/>
      <c r="AZ128" s="852"/>
      <c r="BA128" s="852"/>
      <c r="BB128" s="852"/>
      <c r="BC128" s="852"/>
      <c r="BD128" s="852"/>
      <c r="BE128" s="853"/>
      <c r="BF128" s="830" t="s">
        <v>242</v>
      </c>
      <c r="BG128" s="831"/>
      <c r="BH128" s="831"/>
      <c r="BI128" s="831"/>
      <c r="BJ128" s="831"/>
      <c r="BK128" s="831"/>
      <c r="BL128" s="854"/>
      <c r="BM128" s="830">
        <v>14.43</v>
      </c>
      <c r="BN128" s="831"/>
      <c r="BO128" s="831"/>
      <c r="BP128" s="831"/>
      <c r="BQ128" s="831"/>
      <c r="BR128" s="831"/>
      <c r="BS128" s="854"/>
      <c r="BT128" s="830">
        <v>20</v>
      </c>
      <c r="BU128" s="831"/>
      <c r="BV128" s="831"/>
      <c r="BW128" s="831"/>
      <c r="BX128" s="831"/>
      <c r="BY128" s="831"/>
      <c r="BZ128" s="832"/>
      <c r="CA128" s="278"/>
      <c r="CB128" s="278"/>
      <c r="CC128" s="278"/>
      <c r="CD128" s="278"/>
      <c r="CE128" s="278"/>
      <c r="CF128" s="278"/>
      <c r="CG128" s="275"/>
      <c r="CH128" s="275"/>
      <c r="CI128" s="275"/>
      <c r="CJ128" s="276"/>
      <c r="CK128" s="904"/>
      <c r="CL128" s="905"/>
      <c r="CM128" s="905"/>
      <c r="CN128" s="905"/>
      <c r="CO128" s="906"/>
      <c r="CP128" s="833" t="s">
        <v>484</v>
      </c>
      <c r="CQ128" s="772"/>
      <c r="CR128" s="772"/>
      <c r="CS128" s="772"/>
      <c r="CT128" s="772"/>
      <c r="CU128" s="772"/>
      <c r="CV128" s="772"/>
      <c r="CW128" s="772"/>
      <c r="CX128" s="772"/>
      <c r="CY128" s="772"/>
      <c r="CZ128" s="772"/>
      <c r="DA128" s="772"/>
      <c r="DB128" s="772"/>
      <c r="DC128" s="772"/>
      <c r="DD128" s="772"/>
      <c r="DE128" s="772"/>
      <c r="DF128" s="773"/>
      <c r="DG128" s="834" t="s">
        <v>242</v>
      </c>
      <c r="DH128" s="835"/>
      <c r="DI128" s="835"/>
      <c r="DJ128" s="835"/>
      <c r="DK128" s="835"/>
      <c r="DL128" s="835" t="s">
        <v>242</v>
      </c>
      <c r="DM128" s="835"/>
      <c r="DN128" s="835"/>
      <c r="DO128" s="835"/>
      <c r="DP128" s="835"/>
      <c r="DQ128" s="835" t="s">
        <v>242</v>
      </c>
      <c r="DR128" s="835"/>
      <c r="DS128" s="835"/>
      <c r="DT128" s="835"/>
      <c r="DU128" s="835"/>
      <c r="DV128" s="836" t="s">
        <v>242</v>
      </c>
      <c r="DW128" s="836"/>
      <c r="DX128" s="836"/>
      <c r="DY128" s="836"/>
      <c r="DZ128" s="837"/>
    </row>
    <row r="129" spans="1:131" s="241"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485</v>
      </c>
      <c r="X129" s="821"/>
      <c r="Y129" s="821"/>
      <c r="Z129" s="822"/>
      <c r="AA129" s="823">
        <v>6195869</v>
      </c>
      <c r="AB129" s="824"/>
      <c r="AC129" s="824"/>
      <c r="AD129" s="824"/>
      <c r="AE129" s="825"/>
      <c r="AF129" s="826">
        <v>6157082</v>
      </c>
      <c r="AG129" s="824"/>
      <c r="AH129" s="824"/>
      <c r="AI129" s="824"/>
      <c r="AJ129" s="825"/>
      <c r="AK129" s="826">
        <v>6036805</v>
      </c>
      <c r="AL129" s="824"/>
      <c r="AM129" s="824"/>
      <c r="AN129" s="824"/>
      <c r="AO129" s="825"/>
      <c r="AP129" s="827"/>
      <c r="AQ129" s="828"/>
      <c r="AR129" s="828"/>
      <c r="AS129" s="828"/>
      <c r="AT129" s="829"/>
      <c r="AU129" s="279"/>
      <c r="AV129" s="279"/>
      <c r="AW129" s="279"/>
      <c r="AX129" s="793" t="s">
        <v>486</v>
      </c>
      <c r="AY129" s="794"/>
      <c r="AZ129" s="794"/>
      <c r="BA129" s="794"/>
      <c r="BB129" s="794"/>
      <c r="BC129" s="794"/>
      <c r="BD129" s="794"/>
      <c r="BE129" s="795"/>
      <c r="BF129" s="813" t="s">
        <v>242</v>
      </c>
      <c r="BG129" s="814"/>
      <c r="BH129" s="814"/>
      <c r="BI129" s="814"/>
      <c r="BJ129" s="814"/>
      <c r="BK129" s="814"/>
      <c r="BL129" s="815"/>
      <c r="BM129" s="813">
        <v>19.43</v>
      </c>
      <c r="BN129" s="814"/>
      <c r="BO129" s="814"/>
      <c r="BP129" s="814"/>
      <c r="BQ129" s="814"/>
      <c r="BR129" s="814"/>
      <c r="BS129" s="815"/>
      <c r="BT129" s="813">
        <v>30</v>
      </c>
      <c r="BU129" s="816"/>
      <c r="BV129" s="816"/>
      <c r="BW129" s="816"/>
      <c r="BX129" s="816"/>
      <c r="BY129" s="816"/>
      <c r="BZ129" s="817"/>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818" t="s">
        <v>487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488</v>
      </c>
      <c r="X130" s="821"/>
      <c r="Y130" s="821"/>
      <c r="Z130" s="822"/>
      <c r="AA130" s="823">
        <v>1016165</v>
      </c>
      <c r="AB130" s="824"/>
      <c r="AC130" s="824"/>
      <c r="AD130" s="824"/>
      <c r="AE130" s="825"/>
      <c r="AF130" s="826">
        <v>985927</v>
      </c>
      <c r="AG130" s="824"/>
      <c r="AH130" s="824"/>
      <c r="AI130" s="824"/>
      <c r="AJ130" s="825"/>
      <c r="AK130" s="826">
        <v>952782</v>
      </c>
      <c r="AL130" s="824"/>
      <c r="AM130" s="824"/>
      <c r="AN130" s="824"/>
      <c r="AO130" s="825"/>
      <c r="AP130" s="827"/>
      <c r="AQ130" s="828"/>
      <c r="AR130" s="828"/>
      <c r="AS130" s="828"/>
      <c r="AT130" s="829"/>
      <c r="AU130" s="279"/>
      <c r="AV130" s="279"/>
      <c r="AW130" s="279"/>
      <c r="AX130" s="793" t="s">
        <v>489</v>
      </c>
      <c r="AY130" s="794"/>
      <c r="AZ130" s="794"/>
      <c r="BA130" s="794"/>
      <c r="BB130" s="794"/>
      <c r="BC130" s="794"/>
      <c r="BD130" s="794"/>
      <c r="BE130" s="795"/>
      <c r="BF130" s="796">
        <v>10.5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490</v>
      </c>
      <c r="X131" s="804"/>
      <c r="Y131" s="804"/>
      <c r="Z131" s="805"/>
      <c r="AA131" s="806">
        <v>5179704</v>
      </c>
      <c r="AB131" s="807"/>
      <c r="AC131" s="807"/>
      <c r="AD131" s="807"/>
      <c r="AE131" s="808"/>
      <c r="AF131" s="809">
        <v>5171155</v>
      </c>
      <c r="AG131" s="807"/>
      <c r="AH131" s="807"/>
      <c r="AI131" s="807"/>
      <c r="AJ131" s="808"/>
      <c r="AK131" s="809">
        <v>5084023</v>
      </c>
      <c r="AL131" s="807"/>
      <c r="AM131" s="807"/>
      <c r="AN131" s="807"/>
      <c r="AO131" s="808"/>
      <c r="AP131" s="810"/>
      <c r="AQ131" s="811"/>
      <c r="AR131" s="811"/>
      <c r="AS131" s="811"/>
      <c r="AT131" s="812"/>
      <c r="AU131" s="279"/>
      <c r="AV131" s="279"/>
      <c r="AW131" s="279"/>
      <c r="AX131" s="771" t="s">
        <v>491</v>
      </c>
      <c r="AY131" s="772"/>
      <c r="AZ131" s="772"/>
      <c r="BA131" s="772"/>
      <c r="BB131" s="772"/>
      <c r="BC131" s="772"/>
      <c r="BD131" s="772"/>
      <c r="BE131" s="773"/>
      <c r="BF131" s="774">
        <v>64.900000000000006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780" t="s">
        <v>492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493</v>
      </c>
      <c r="W132" s="784"/>
      <c r="X132" s="784"/>
      <c r="Y132" s="784"/>
      <c r="Z132" s="785"/>
      <c r="AA132" s="786">
        <v>10.547359459999999</v>
      </c>
      <c r="AB132" s="787"/>
      <c r="AC132" s="787"/>
      <c r="AD132" s="787"/>
      <c r="AE132" s="788"/>
      <c r="AF132" s="789">
        <v>11.100402130000001</v>
      </c>
      <c r="AG132" s="787"/>
      <c r="AH132" s="787"/>
      <c r="AI132" s="787"/>
      <c r="AJ132" s="788"/>
      <c r="AK132" s="789">
        <v>9.9151793769999994</v>
      </c>
      <c r="AL132" s="787"/>
      <c r="AM132" s="787"/>
      <c r="AN132" s="787"/>
      <c r="AO132" s="788"/>
      <c r="AP132" s="790"/>
      <c r="AQ132" s="791"/>
      <c r="AR132" s="791"/>
      <c r="AS132" s="791"/>
      <c r="AT132" s="792"/>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494</v>
      </c>
      <c r="W133" s="763"/>
      <c r="X133" s="763"/>
      <c r="Y133" s="763"/>
      <c r="Z133" s="764"/>
      <c r="AA133" s="765">
        <v>12.4</v>
      </c>
      <c r="AB133" s="766"/>
      <c r="AC133" s="766"/>
      <c r="AD133" s="766"/>
      <c r="AE133" s="767"/>
      <c r="AF133" s="765">
        <v>11.4</v>
      </c>
      <c r="AG133" s="766"/>
      <c r="AH133" s="766"/>
      <c r="AI133" s="766"/>
      <c r="AJ133" s="767"/>
      <c r="AK133" s="765">
        <v>10.5</v>
      </c>
      <c r="AL133" s="766"/>
      <c r="AM133" s="766"/>
      <c r="AN133" s="766"/>
      <c r="AO133" s="767"/>
      <c r="AP133" s="768"/>
      <c r="AQ133" s="769"/>
      <c r="AR133" s="769"/>
      <c r="AS133" s="769"/>
      <c r="AT133" s="770"/>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1yBlGWK9rbDXQ/w0qBgklccQAsX/gyjWnmR3KJdQAgj3WHDpmwtXQJ9hMHbau5XDSPzZwBFz7qHhqHcIiU3W1Q==" saltValue="Dmwp0pajsCBw9mNxqVKF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49" zoomScaleNormal="85" zoomScaleSheetLayoutView="100" workbookViewId="0">
      <selection activeCell="BY96" sqref="BY96:BY97"/>
    </sheetView>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495</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vlw56azKa9R/TbsuBZf+B7PCx4anlkBzPfTPr/a/n7ktXTZCk2E5TW/gtlEbnE/JylKzaPuow6myErcvfGv+qw==" saltValue="/PFo0c4jSmcdTBilQmyj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Q19" zoomScale="85" zoomScaleNormal="85" zoomScaleSheetLayoutView="55" workbookViewId="0">
      <selection activeCell="AV59" sqref="AV59"/>
    </sheetView>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hEekwBbHuDBLnf896Jv+K+KOL+V8VSm64ao41M7B73o47iIrWIRQ9poyA7PPqsUo6ox1oHBK2/2oY/rhVbqfQ==" saltValue="Rx5xwXnAIXsvyk0RXecL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E43"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496</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497</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178" t="s">
        <v>498</v>
      </c>
      <c r="AP7" s="298"/>
      <c r="AQ7" s="299" t="s">
        <v>499</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179"/>
      <c r="AP8" s="304" t="s">
        <v>500</v>
      </c>
      <c r="AQ8" s="305" t="s">
        <v>501</v>
      </c>
      <c r="AR8" s="306" t="s">
        <v>502</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192" t="s">
        <v>503</v>
      </c>
      <c r="AL9" s="1193"/>
      <c r="AM9" s="1193"/>
      <c r="AN9" s="1194"/>
      <c r="AO9" s="307">
        <v>1558802</v>
      </c>
      <c r="AP9" s="307">
        <v>98409</v>
      </c>
      <c r="AQ9" s="308">
        <v>81607</v>
      </c>
      <c r="AR9" s="309">
        <v>20.6</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192" t="s">
        <v>504</v>
      </c>
      <c r="AL10" s="1193"/>
      <c r="AM10" s="1193"/>
      <c r="AN10" s="1194"/>
      <c r="AO10" s="310">
        <v>18235</v>
      </c>
      <c r="AP10" s="310">
        <v>1151</v>
      </c>
      <c r="AQ10" s="311">
        <v>8429</v>
      </c>
      <c r="AR10" s="312">
        <v>-86.3</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192" t="s">
        <v>505</v>
      </c>
      <c r="AL11" s="1193"/>
      <c r="AM11" s="1193"/>
      <c r="AN11" s="1194"/>
      <c r="AO11" s="310">
        <v>362187</v>
      </c>
      <c r="AP11" s="310">
        <v>22865</v>
      </c>
      <c r="AQ11" s="311">
        <v>12564</v>
      </c>
      <c r="AR11" s="312">
        <v>82</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192" t="s">
        <v>506</v>
      </c>
      <c r="AL12" s="1193"/>
      <c r="AM12" s="1193"/>
      <c r="AN12" s="1194"/>
      <c r="AO12" s="310" t="s">
        <v>507</v>
      </c>
      <c r="AP12" s="310" t="s">
        <v>507</v>
      </c>
      <c r="AQ12" s="311">
        <v>603</v>
      </c>
      <c r="AR12" s="312" t="s">
        <v>507</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192" t="s">
        <v>508</v>
      </c>
      <c r="AL13" s="1193"/>
      <c r="AM13" s="1193"/>
      <c r="AN13" s="1194"/>
      <c r="AO13" s="310" t="s">
        <v>507</v>
      </c>
      <c r="AP13" s="310" t="s">
        <v>507</v>
      </c>
      <c r="AQ13" s="311">
        <v>5</v>
      </c>
      <c r="AR13" s="312" t="s">
        <v>507</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192" t="s">
        <v>509</v>
      </c>
      <c r="AL14" s="1193"/>
      <c r="AM14" s="1193"/>
      <c r="AN14" s="1194"/>
      <c r="AO14" s="310">
        <v>148929</v>
      </c>
      <c r="AP14" s="310">
        <v>9402</v>
      </c>
      <c r="AQ14" s="311">
        <v>4049</v>
      </c>
      <c r="AR14" s="312">
        <v>132.19999999999999</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192" t="s">
        <v>510</v>
      </c>
      <c r="AL15" s="1193"/>
      <c r="AM15" s="1193"/>
      <c r="AN15" s="1194"/>
      <c r="AO15" s="310">
        <v>12598</v>
      </c>
      <c r="AP15" s="310">
        <v>795</v>
      </c>
      <c r="AQ15" s="311">
        <v>2220</v>
      </c>
      <c r="AR15" s="312">
        <v>-64.2</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195" t="s">
        <v>511</v>
      </c>
      <c r="AL16" s="1196"/>
      <c r="AM16" s="1196"/>
      <c r="AN16" s="1197"/>
      <c r="AO16" s="310">
        <v>-129311</v>
      </c>
      <c r="AP16" s="310">
        <v>-8164</v>
      </c>
      <c r="AQ16" s="311">
        <v>-7287</v>
      </c>
      <c r="AR16" s="312">
        <v>12</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195" t="s">
        <v>186</v>
      </c>
      <c r="AL17" s="1196"/>
      <c r="AM17" s="1196"/>
      <c r="AN17" s="1197"/>
      <c r="AO17" s="310">
        <v>1971440</v>
      </c>
      <c r="AP17" s="310">
        <v>124460</v>
      </c>
      <c r="AQ17" s="311">
        <v>102189</v>
      </c>
      <c r="AR17" s="312">
        <v>21.8</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512</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513</v>
      </c>
      <c r="AP20" s="318" t="s">
        <v>514</v>
      </c>
      <c r="AQ20" s="319" t="s">
        <v>515</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189" t="s">
        <v>516</v>
      </c>
      <c r="AL21" s="1190"/>
      <c r="AM21" s="1190"/>
      <c r="AN21" s="1191"/>
      <c r="AO21" s="322">
        <v>10.42</v>
      </c>
      <c r="AP21" s="323">
        <v>9.43</v>
      </c>
      <c r="AQ21" s="324">
        <v>0.99</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189" t="s">
        <v>517</v>
      </c>
      <c r="AL22" s="1190"/>
      <c r="AM22" s="1190"/>
      <c r="AN22" s="1191"/>
      <c r="AO22" s="327">
        <v>96.8</v>
      </c>
      <c r="AP22" s="328">
        <v>96.9</v>
      </c>
      <c r="AQ22" s="329">
        <v>-0.1</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518</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519</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520</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178" t="s">
        <v>498</v>
      </c>
      <c r="AP30" s="298"/>
      <c r="AQ30" s="299" t="s">
        <v>499</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179"/>
      <c r="AP31" s="304" t="s">
        <v>500</v>
      </c>
      <c r="AQ31" s="305" t="s">
        <v>501</v>
      </c>
      <c r="AR31" s="306" t="s">
        <v>502</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180" t="s">
        <v>521</v>
      </c>
      <c r="AL32" s="1181"/>
      <c r="AM32" s="1181"/>
      <c r="AN32" s="1182"/>
      <c r="AO32" s="337">
        <v>1101778</v>
      </c>
      <c r="AP32" s="337">
        <v>69557</v>
      </c>
      <c r="AQ32" s="338">
        <v>48351</v>
      </c>
      <c r="AR32" s="339">
        <v>43.9</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180" t="s">
        <v>522</v>
      </c>
      <c r="AL33" s="1181"/>
      <c r="AM33" s="1181"/>
      <c r="AN33" s="1182"/>
      <c r="AO33" s="337" t="s">
        <v>507</v>
      </c>
      <c r="AP33" s="337" t="s">
        <v>507</v>
      </c>
      <c r="AQ33" s="338" t="s">
        <v>507</v>
      </c>
      <c r="AR33" s="339" t="s">
        <v>507</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180" t="s">
        <v>523</v>
      </c>
      <c r="AL34" s="1181"/>
      <c r="AM34" s="1181"/>
      <c r="AN34" s="1182"/>
      <c r="AO34" s="337" t="s">
        <v>507</v>
      </c>
      <c r="AP34" s="337" t="s">
        <v>507</v>
      </c>
      <c r="AQ34" s="338">
        <v>3</v>
      </c>
      <c r="AR34" s="339" t="s">
        <v>507</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180" t="s">
        <v>524</v>
      </c>
      <c r="AL35" s="1181"/>
      <c r="AM35" s="1181"/>
      <c r="AN35" s="1182"/>
      <c r="AO35" s="337">
        <v>403868</v>
      </c>
      <c r="AP35" s="337">
        <v>25497</v>
      </c>
      <c r="AQ35" s="338">
        <v>15327</v>
      </c>
      <c r="AR35" s="339">
        <v>66.400000000000006</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180" t="s">
        <v>525</v>
      </c>
      <c r="AL36" s="1181"/>
      <c r="AM36" s="1181"/>
      <c r="AN36" s="1182"/>
      <c r="AO36" s="337">
        <v>43154</v>
      </c>
      <c r="AP36" s="337">
        <v>2724</v>
      </c>
      <c r="AQ36" s="338">
        <v>3222</v>
      </c>
      <c r="AR36" s="339">
        <v>-15.5</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180" t="s">
        <v>526</v>
      </c>
      <c r="AL37" s="1181"/>
      <c r="AM37" s="1181"/>
      <c r="AN37" s="1182"/>
      <c r="AO37" s="337">
        <v>1197</v>
      </c>
      <c r="AP37" s="337">
        <v>76</v>
      </c>
      <c r="AQ37" s="338">
        <v>486</v>
      </c>
      <c r="AR37" s="339">
        <v>-84.4</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183" t="s">
        <v>527</v>
      </c>
      <c r="AL38" s="1184"/>
      <c r="AM38" s="1184"/>
      <c r="AN38" s="1185"/>
      <c r="AO38" s="340">
        <v>63</v>
      </c>
      <c r="AP38" s="340">
        <v>4</v>
      </c>
      <c r="AQ38" s="341">
        <v>7</v>
      </c>
      <c r="AR38" s="329">
        <v>-42.9</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183" t="s">
        <v>528</v>
      </c>
      <c r="AL39" s="1184"/>
      <c r="AM39" s="1184"/>
      <c r="AN39" s="1185"/>
      <c r="AO39" s="337">
        <v>-93188</v>
      </c>
      <c r="AP39" s="337">
        <v>-5883</v>
      </c>
      <c r="AQ39" s="338">
        <v>-3375</v>
      </c>
      <c r="AR39" s="339">
        <v>74.3</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180" t="s">
        <v>529</v>
      </c>
      <c r="AL40" s="1181"/>
      <c r="AM40" s="1181"/>
      <c r="AN40" s="1182"/>
      <c r="AO40" s="337">
        <v>-952782</v>
      </c>
      <c r="AP40" s="337">
        <v>-60150</v>
      </c>
      <c r="AQ40" s="338">
        <v>-44517</v>
      </c>
      <c r="AR40" s="339">
        <v>35.1</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186" t="s">
        <v>299</v>
      </c>
      <c r="AL41" s="1187"/>
      <c r="AM41" s="1187"/>
      <c r="AN41" s="1188"/>
      <c r="AO41" s="337">
        <v>504090</v>
      </c>
      <c r="AP41" s="337">
        <v>31824</v>
      </c>
      <c r="AQ41" s="338">
        <v>19506</v>
      </c>
      <c r="AR41" s="339">
        <v>63.1</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530</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531</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532</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173" t="s">
        <v>498</v>
      </c>
      <c r="AN49" s="1175" t="s">
        <v>533</v>
      </c>
      <c r="AO49" s="1176"/>
      <c r="AP49" s="1176"/>
      <c r="AQ49" s="1176"/>
      <c r="AR49" s="1177"/>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174"/>
      <c r="AN50" s="353" t="s">
        <v>534</v>
      </c>
      <c r="AO50" s="354" t="s">
        <v>535</v>
      </c>
      <c r="AP50" s="355" t="s">
        <v>536</v>
      </c>
      <c r="AQ50" s="356" t="s">
        <v>537</v>
      </c>
      <c r="AR50" s="357" t="s">
        <v>538</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539</v>
      </c>
      <c r="AL51" s="350"/>
      <c r="AM51" s="358">
        <v>458230</v>
      </c>
      <c r="AN51" s="359">
        <v>27063</v>
      </c>
      <c r="AO51" s="360">
        <v>52.2</v>
      </c>
      <c r="AP51" s="361">
        <v>69469</v>
      </c>
      <c r="AQ51" s="362">
        <v>-18.5</v>
      </c>
      <c r="AR51" s="363">
        <v>70.7</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540</v>
      </c>
      <c r="AM52" s="366">
        <v>356542</v>
      </c>
      <c r="AN52" s="367">
        <v>21057</v>
      </c>
      <c r="AO52" s="368">
        <v>58.2</v>
      </c>
      <c r="AP52" s="369">
        <v>38215</v>
      </c>
      <c r="AQ52" s="370">
        <v>-1.6</v>
      </c>
      <c r="AR52" s="371">
        <v>59.8</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541</v>
      </c>
      <c r="AL53" s="350"/>
      <c r="AM53" s="358">
        <v>861315</v>
      </c>
      <c r="AN53" s="359">
        <v>51880</v>
      </c>
      <c r="AO53" s="360">
        <v>91.7</v>
      </c>
      <c r="AP53" s="361">
        <v>67293</v>
      </c>
      <c r="AQ53" s="362">
        <v>-3.1</v>
      </c>
      <c r="AR53" s="363">
        <v>94.8</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540</v>
      </c>
      <c r="AM54" s="366">
        <v>159275</v>
      </c>
      <c r="AN54" s="367">
        <v>9594</v>
      </c>
      <c r="AO54" s="368">
        <v>-54.4</v>
      </c>
      <c r="AP54" s="369">
        <v>35076</v>
      </c>
      <c r="AQ54" s="370">
        <v>-8.1999999999999993</v>
      </c>
      <c r="AR54" s="371">
        <v>-46.2</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542</v>
      </c>
      <c r="AL55" s="350"/>
      <c r="AM55" s="358">
        <v>779455</v>
      </c>
      <c r="AN55" s="359">
        <v>47629</v>
      </c>
      <c r="AO55" s="360">
        <v>-8.1999999999999993</v>
      </c>
      <c r="AP55" s="361">
        <v>67343</v>
      </c>
      <c r="AQ55" s="362">
        <v>0.1</v>
      </c>
      <c r="AR55" s="363">
        <v>-8.3000000000000007</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540</v>
      </c>
      <c r="AM56" s="366">
        <v>628677</v>
      </c>
      <c r="AN56" s="367">
        <v>38416</v>
      </c>
      <c r="AO56" s="368">
        <v>300.39999999999998</v>
      </c>
      <c r="AP56" s="369">
        <v>32865</v>
      </c>
      <c r="AQ56" s="370">
        <v>-6.3</v>
      </c>
      <c r="AR56" s="371">
        <v>306.7</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543</v>
      </c>
      <c r="AL57" s="350"/>
      <c r="AM57" s="358">
        <v>603893</v>
      </c>
      <c r="AN57" s="359">
        <v>37600</v>
      </c>
      <c r="AO57" s="360">
        <v>-21.1</v>
      </c>
      <c r="AP57" s="361">
        <v>73475</v>
      </c>
      <c r="AQ57" s="362">
        <v>9.1</v>
      </c>
      <c r="AR57" s="363">
        <v>-30.2</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540</v>
      </c>
      <c r="AM58" s="366">
        <v>333810</v>
      </c>
      <c r="AN58" s="367">
        <v>20784</v>
      </c>
      <c r="AO58" s="368">
        <v>-45.9</v>
      </c>
      <c r="AP58" s="369">
        <v>43072</v>
      </c>
      <c r="AQ58" s="370">
        <v>31.1</v>
      </c>
      <c r="AR58" s="371">
        <v>-77</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544</v>
      </c>
      <c r="AL59" s="350"/>
      <c r="AM59" s="358">
        <v>787453</v>
      </c>
      <c r="AN59" s="359">
        <v>49713</v>
      </c>
      <c r="AO59" s="360">
        <v>32.200000000000003</v>
      </c>
      <c r="AP59" s="361">
        <v>87464</v>
      </c>
      <c r="AQ59" s="362">
        <v>19</v>
      </c>
      <c r="AR59" s="363">
        <v>13.2</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540</v>
      </c>
      <c r="AM60" s="366">
        <v>607309</v>
      </c>
      <c r="AN60" s="367">
        <v>38340</v>
      </c>
      <c r="AO60" s="368">
        <v>84.5</v>
      </c>
      <c r="AP60" s="369">
        <v>47479</v>
      </c>
      <c r="AQ60" s="370">
        <v>10.199999999999999</v>
      </c>
      <c r="AR60" s="371">
        <v>74.3</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545</v>
      </c>
      <c r="AL61" s="372"/>
      <c r="AM61" s="373">
        <v>698069</v>
      </c>
      <c r="AN61" s="374">
        <v>42777</v>
      </c>
      <c r="AO61" s="375">
        <v>29.4</v>
      </c>
      <c r="AP61" s="376">
        <v>73009</v>
      </c>
      <c r="AQ61" s="377">
        <v>1.3</v>
      </c>
      <c r="AR61" s="363">
        <v>28.1</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540</v>
      </c>
      <c r="AM62" s="366">
        <v>417123</v>
      </c>
      <c r="AN62" s="367">
        <v>25638</v>
      </c>
      <c r="AO62" s="368">
        <v>68.599999999999994</v>
      </c>
      <c r="AP62" s="369">
        <v>39341</v>
      </c>
      <c r="AQ62" s="370">
        <v>5</v>
      </c>
      <c r="AR62" s="371">
        <v>63.6</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COy9JhzN/ZagmKr6M26DLpMyHWH2J+LjDNmV74ALyfX29XIXAMIfqTUmX+H1DSH51imySVkeDgQJuXPt4pyVdA==" saltValue="oq4t0ewoQm4yC6QaW5eH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8" zoomScaleNormal="100" zoomScaleSheetLayoutView="55"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547</v>
      </c>
    </row>
    <row r="120" spans="125:125" ht="13.5" hidden="1" customHeight="1" x14ac:dyDescent="0.15"/>
    <row r="121" spans="125:125" ht="13.5" hidden="1" customHeight="1" x14ac:dyDescent="0.15">
      <c r="DU121" s="285"/>
    </row>
  </sheetData>
  <sheetProtection algorithmName="SHA-512" hashValue="YoLwLObEnGBVJi7y9y5ss4hWTyDWQG64Pyhx59aFQLq16EXIXeyJJ6Hajt5MBFq9KhwiKvp3WC0koGwOg95x0Q==" saltValue="XLm+rZSAVkhcpIrWnvKv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548</v>
      </c>
    </row>
  </sheetData>
  <sheetProtection algorithmName="SHA-512" hashValue="giBJj3eXOWNLIrQEKlpJX6F9VJAd8oOJ1HVJswB+UxHQ37XUyoR+Mh7reGK4amebh5BCRfJur2nh4+OEu7NRgQ==" saltValue="bAqUl0hHhH0d39Yn4CcK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8" t="s">
        <v>3</v>
      </c>
      <c r="D47" s="1198"/>
      <c r="E47" s="1199"/>
      <c r="F47" s="11">
        <v>8.89</v>
      </c>
      <c r="G47" s="12">
        <v>10.71</v>
      </c>
      <c r="H47" s="12">
        <v>11.52</v>
      </c>
      <c r="I47" s="12">
        <v>12.73</v>
      </c>
      <c r="J47" s="13">
        <v>13.69</v>
      </c>
    </row>
    <row r="48" spans="2:10" ht="57.75" customHeight="1" x14ac:dyDescent="0.15">
      <c r="B48" s="14"/>
      <c r="C48" s="1200" t="s">
        <v>4</v>
      </c>
      <c r="D48" s="1200"/>
      <c r="E48" s="1201"/>
      <c r="F48" s="15">
        <v>3.65</v>
      </c>
      <c r="G48" s="16">
        <v>4.08</v>
      </c>
      <c r="H48" s="16">
        <v>3.21</v>
      </c>
      <c r="I48" s="16">
        <v>3.34</v>
      </c>
      <c r="J48" s="17">
        <v>3.8</v>
      </c>
    </row>
    <row r="49" spans="2:10" ht="57.75" customHeight="1" thickBot="1" x14ac:dyDescent="0.2">
      <c r="B49" s="18"/>
      <c r="C49" s="1202" t="s">
        <v>5</v>
      </c>
      <c r="D49" s="1202"/>
      <c r="E49" s="1203"/>
      <c r="F49" s="19">
        <v>0.97</v>
      </c>
      <c r="G49" s="20">
        <v>1.82</v>
      </c>
      <c r="H49" s="20" t="s">
        <v>554</v>
      </c>
      <c r="I49" s="20">
        <v>1.25</v>
      </c>
      <c r="J49" s="21">
        <v>1.1100000000000001</v>
      </c>
    </row>
    <row r="50" spans="2:10" ht="13.5" customHeight="1" x14ac:dyDescent="0.15"/>
  </sheetData>
  <sheetProtection algorithmName="SHA-512" hashValue="I2AwW20jOpw9wIdMIdIcIZTaOBFEcci5dOVfYRDaBPwOxtaQTqjCJ5A1lgoGQV6iYeWivA5+PKYSCySNu9GjqA==" saltValue="DZbarYog9qW/T+0kDJ+O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実質公債費比率（分子）の構造</vt:lpstr>
      <vt:lpstr>連結実質赤字比率に係る赤字・黒字の構成分析</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卓郎</cp:lastModifiedBy>
  <cp:lastPrinted>2021-03-04T06:22:21Z</cp:lastPrinted>
  <dcterms:created xsi:type="dcterms:W3CDTF">2021-02-05T00:35:38Z</dcterms:created>
  <dcterms:modified xsi:type="dcterms:W3CDTF">2021-11-05T14:27:03Z</dcterms:modified>
  <cp:category/>
</cp:coreProperties>
</file>