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Y:\建設水道部\上下水道課\（R4～現在データ）\120_文書処理（調査・照会等）関係\510_庁内（財政課通知）\R5\2024.1.19_【転送】　　[自動無害化]【１29〆依頼】公営企業に係る経営比較分析表（令和４年度決算）の分析等について\02_分析、提出\"/>
    </mc:Choice>
  </mc:AlternateContent>
  <xr:revisionPtr revIDLastSave="0" documentId="13_ncr:1_{176FEE24-F961-441D-B221-6ED89B0B3DAC}" xr6:coauthVersionLast="47" xr6:coauthVersionMax="47" xr10:uidLastSave="{00000000-0000-0000-0000-000000000000}"/>
  <workbookProtection workbookAlgorithmName="SHA-512" workbookHashValue="7Ra2y4sDXacX5JEBy55BJbwIe+wwoNwDBssKBqSNpZ48aeEcEmCoPIHNH+BwuJ5WSV5I3n2HRx0df/mbSKiJyw==" workbookSaltValue="tN3UOqSMX9jt3nXpG/WcDQ==" workbookSpinCount="100000" lockStructure="1"/>
  <bookViews>
    <workbookView xWindow="35985" yWindow="4170" windowWidth="14610" windowHeight="154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T10" i="4"/>
  <c r="AL10" i="4"/>
  <c r="I10" i="4"/>
  <c r="B10" i="4"/>
  <c r="BB8" i="4"/>
  <c r="W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<sst xmlns="http://schemas.openxmlformats.org/spreadsheetml/2006/main" count="228" uniqueCount="113">
  <si>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</si>
  <si>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</si>
  <si>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</si>
  <si>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</si>
  <si>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</si>
  <si>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</si>
  <si>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</si>
  <si>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</si>
  <si>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</si>
  <si>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</si>
  <si>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</si>
  <si>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</si>
  <si>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</si>
  <si>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</si>
  <si>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</si>
  <si>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</si>
  <si>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</si>
  <si>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</si>
  <si>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</si>
  <si>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</si>
  <si>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</si>
  <si>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</si>
  <si>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</si>
  <si>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</si>
  <si>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</si>
  <si>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</si>
  <si>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</si>
  <si>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</si>
  <si>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</si>
  <si>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</si>
  <si>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</si>
  <si>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</si>
  <si>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</si>
  <si>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</si>
  <si>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</si>
  <si>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</si>
  <si>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</si>
  <si>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</si>
  <si>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</si>
  <si>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</si>
  <si>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</si>
  <si>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</si>
  <si>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</si>
  <si>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</si>
  <si>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</si>
  <si>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</si>
  <si>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</si>
  <si>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</si>
  <si>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</si>
  <si>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</si>
  <si>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</si>
  <si>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</si>
  <si>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</si>
  <si>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</si>
  <si>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</si>
  <si>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</si>
  <si>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</si>
  <si>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</si>
  <si>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</si>
  <si>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</si>
  <si>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</si>
  <si>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</si>
  <si>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</si>
  <si>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</si>
  <si>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</si>
  <si>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</si>
  <si>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</si>
  <si>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</si>
  <si>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</si>
  <si>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</si>
  <si>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</si>
  <si>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</si>
  <si>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</si>
  <si>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</si>
  <si>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</si>
  <si>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</si>
  <si>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</si>
  <si>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</si>
  <si>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</si>
  <si>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</si>
  <si>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</si>
  <si>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</si>
  <si>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</si>
  <si>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</si>
  <si>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</si>
  <si>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</si>
  <si>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</si>
  <si>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</si>
  <si>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</si>
  <si>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</si>
  <si>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</si>
  <si>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</si>
  <si>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</si>
  <si>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</si>
  <si>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</si>
  <si>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</si>
  <si>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</si>
  <si>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</si>
  <si>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</si>
  <si>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</si>
  <si>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</si>
  <si>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</si>
  <si>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</si>
  <si>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</si>
  <si>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</si>
  <si>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</si>
  <si>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</si>
  <si>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</si>
  <si>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</si>
  <si>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</si>
  <si>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今後、更なる経費の節減に努めることはもとより、企業誘致等による有収水量の増加を図り、併せて人口や水需要の動向を踏まえた計画的な施設更新を行う等、効率的な経営に努めます。</t>
    <rPh sb="49" eb="50">
      <t>ミズ</t>
    </rPh>
    <rPh sb="50" eb="52">
      <t>ジュヨウ</t>
    </rPh>
    <phoneticPr fontId="4"/>
  </si>
  <si>
    <t>　経営の根幹を成す給水収益は、給水人口の減少により、減収傾向であり、又、給水に係る経費等が高い状況の中、事業の継続には、給水収益以外の収入（一般会計繰入金）に依存せざるを得ません。
　今後も給水収益の減少が見込まれる中、安定的に経営するためには、適正な料金水準の確保のほか、給水原価（給水に要する費用）の上昇を抑制するため、維持管理費等の削減に努める必要があります。
　なお、類似団体（人口規模等運営形態が似ている市町村）平均や全国平均と経営状況を比較した場合、適正な料金水準を示す料金回収率は低く、水道水１㎥を供給するために要する費用を示す給水原価は高い水準にあります。</t>
    <rPh sb="1" eb="3">
      <t>ケイエイ</t>
    </rPh>
    <rPh sb="4" eb="6">
      <t>コンカン</t>
    </rPh>
    <rPh sb="7" eb="8">
      <t>ナ</t>
    </rPh>
    <rPh sb="9" eb="13">
      <t>キュウスイシュウエキ</t>
    </rPh>
    <rPh sb="15" eb="19">
      <t>キュウスイジンコウ</t>
    </rPh>
    <rPh sb="20" eb="22">
      <t>ゲンショウ</t>
    </rPh>
    <rPh sb="26" eb="30">
      <t>ゲンシュウケイコウ</t>
    </rPh>
    <rPh sb="34" eb="35">
      <t>マタ</t>
    </rPh>
    <rPh sb="36" eb="38">
      <t>キュウスイ</t>
    </rPh>
    <rPh sb="39" eb="40">
      <t>カカ</t>
    </rPh>
    <rPh sb="41" eb="43">
      <t>ケイヒ</t>
    </rPh>
    <rPh sb="43" eb="44">
      <t>トウ</t>
    </rPh>
    <rPh sb="45" eb="46">
      <t>タカ</t>
    </rPh>
    <rPh sb="47" eb="49">
      <t>ジョウキョウ</t>
    </rPh>
    <rPh sb="50" eb="51">
      <t>ナカ</t>
    </rPh>
    <rPh sb="52" eb="54">
      <t>ジギョウ</t>
    </rPh>
    <rPh sb="55" eb="57">
      <t>ケイゾク</t>
    </rPh>
    <rPh sb="60" eb="66">
      <t>キュウスイシュウエキイガイ</t>
    </rPh>
    <rPh sb="67" eb="69">
      <t>シュウニュウ</t>
    </rPh>
    <rPh sb="70" eb="74">
      <t>イッパンカイケイ</t>
    </rPh>
    <rPh sb="74" eb="77">
      <t>クリイレキン</t>
    </rPh>
    <rPh sb="79" eb="81">
      <t>イゾン</t>
    </rPh>
    <rPh sb="85" eb="86">
      <t>エ</t>
    </rPh>
    <rPh sb="92" eb="94">
      <t>コンゴ</t>
    </rPh>
    <rPh sb="95" eb="99">
      <t>キュウスイシュウエキ</t>
    </rPh>
    <rPh sb="100" eb="102">
      <t>ゲンショウ</t>
    </rPh>
    <rPh sb="103" eb="105">
      <t>ミコ</t>
    </rPh>
    <rPh sb="108" eb="109">
      <t>ナカ</t>
    </rPh>
    <rPh sb="110" eb="113">
      <t>アンテイテキ</t>
    </rPh>
    <rPh sb="114" eb="116">
      <t>ケイエイ</t>
    </rPh>
    <rPh sb="123" eb="125">
      <t>テキセイ</t>
    </rPh>
    <rPh sb="126" eb="130">
      <t>リョウキンスイジュン</t>
    </rPh>
    <rPh sb="131" eb="133">
      <t>カクホ</t>
    </rPh>
    <rPh sb="137" eb="141">
      <t>キュウスイゲンカ</t>
    </rPh>
    <rPh sb="142" eb="144">
      <t>キュウスイ</t>
    </rPh>
    <rPh sb="145" eb="146">
      <t>ヨウ</t>
    </rPh>
    <rPh sb="148" eb="150">
      <t>ヒヨウ</t>
    </rPh>
    <rPh sb="152" eb="154">
      <t>ジョウショウ</t>
    </rPh>
    <rPh sb="155" eb="157">
      <t>ヨクセイ</t>
    </rPh>
    <rPh sb="162" eb="166">
      <t>イジカンリ</t>
    </rPh>
    <rPh sb="166" eb="168">
      <t>ヒトウ</t>
    </rPh>
    <rPh sb="169" eb="171">
      <t>サクゲン</t>
    </rPh>
    <rPh sb="172" eb="173">
      <t>ツト</t>
    </rPh>
    <rPh sb="175" eb="177">
      <t>ヒツヨウ</t>
    </rPh>
    <rPh sb="188" eb="192">
      <t>ルイジダンタイ</t>
    </rPh>
    <rPh sb="211" eb="213">
      <t>ヘイキン</t>
    </rPh>
    <rPh sb="214" eb="218">
      <t>ゼンコクヘイキン</t>
    </rPh>
    <rPh sb="219" eb="223">
      <t>ケイエイジョウキョウ</t>
    </rPh>
    <rPh sb="224" eb="226">
      <t>ヒカク</t>
    </rPh>
    <rPh sb="228" eb="230">
      <t>バアイ</t>
    </rPh>
    <rPh sb="231" eb="233">
      <t>テキセイ</t>
    </rPh>
    <rPh sb="234" eb="236">
      <t>リョウキン</t>
    </rPh>
    <rPh sb="236" eb="238">
      <t>スイジュン</t>
    </rPh>
    <rPh sb="239" eb="240">
      <t>シメ</t>
    </rPh>
    <rPh sb="241" eb="246">
      <t>リョウキンカイシュウリツ</t>
    </rPh>
    <rPh sb="247" eb="248">
      <t>ヒク</t>
    </rPh>
    <rPh sb="250" eb="253">
      <t>スイドウスイ</t>
    </rPh>
    <rPh sb="256" eb="258">
      <t>キョウキュウ</t>
    </rPh>
    <rPh sb="263" eb="264">
      <t>ヨウ</t>
    </rPh>
    <rPh sb="266" eb="268">
      <t>ヒヨウ</t>
    </rPh>
    <rPh sb="269" eb="270">
      <t>シメ</t>
    </rPh>
    <rPh sb="271" eb="275">
      <t>キュウスイゲンカ</t>
    </rPh>
    <rPh sb="276" eb="277">
      <t>タカ</t>
    </rPh>
    <rPh sb="278" eb="280">
      <t>スイジュン</t>
    </rPh>
    <phoneticPr fontId="4"/>
  </si>
  <si>
    <t>　管路の経年化（老朽化）が進んでいますが、更新は低調な推移となっています。今後、更新計画に基づき更新を進めていきます。
　なお、類似団体平均や全国平均と比較し、管路経年化率は高い水準にありますが、管路更新率は高い水準にあります。</t>
    <rPh sb="1" eb="3">
      <t>カンロ</t>
    </rPh>
    <rPh sb="4" eb="7">
      <t>ケイネンカ</t>
    </rPh>
    <rPh sb="8" eb="11">
      <t>ロウキュウカ</t>
    </rPh>
    <rPh sb="13" eb="14">
      <t>スス</t>
    </rPh>
    <rPh sb="21" eb="23">
      <t>コウシン</t>
    </rPh>
    <rPh sb="24" eb="26">
      <t>テイチョウ</t>
    </rPh>
    <rPh sb="27" eb="29">
      <t>スイイ</t>
    </rPh>
    <rPh sb="37" eb="39">
      <t>コンゴ</t>
    </rPh>
    <rPh sb="39" eb="43">
      <t>コウシンケイカク</t>
    </rPh>
    <rPh sb="44" eb="45">
      <t>モト</t>
    </rPh>
    <rPh sb="47" eb="49">
      <t>コウシン</t>
    </rPh>
    <rPh sb="50" eb="51">
      <t>スス</t>
    </rPh>
    <rPh sb="68" eb="70">
      <t>ヘイキン</t>
    </rPh>
    <rPh sb="98" eb="102">
      <t>カンロコウシン</t>
    </rPh>
    <rPh sb="102" eb="103">
      <t>リツ</t>
    </rPh>
    <rPh sb="104" eb="105">
      <t>タカ</t>
    </rPh>
    <rPh sb="106" eb="10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</si>
</sst>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0.49</c:v>
                </c:pt>
                <c:pt idx="1">
                  <c:v>0.4</c:v>
                </c:pt>
                <c:pt idx="2">
                  <c:v>0.55000000000000004</c:v>
                </c:pt>
                <c:pt idx="3">
                  <c:v>0.49</c:v>
                </c:pt>
                <c:pt idx="4">
                  <c:v>0.68</c:v>
                </c:pt>
              </c:numCache>
            </c:numRef>
          </c:val>
          <c:extLst>
            <c:ext xmlns:c16="http://schemas.microsoft.com/office/drawing/2014/chart" uri="{C3380CC4-5D6E-409C-BE32-E72D297353CC}">
              <c16:uniqueId val="{00000000-6F83-4B68-9F95-23D994E4EF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F83-4B68-9F95-23D994E4EF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52.36</c:v>
                </c:pt>
                <c:pt idx="1">
                  <c:v>53.29</c:v>
                </c:pt>
                <c:pt idx="2">
                  <c:v>54.92</c:v>
                </c:pt>
                <c:pt idx="3">
                  <c:v>54.41</c:v>
                </c:pt>
                <c:pt idx="4">
                  <c:v>50.92</c:v>
                </c:pt>
              </c:numCache>
            </c:numRef>
          </c:val>
          <c:extLst>
            <c:ext xmlns:c16="http://schemas.microsoft.com/office/drawing/2014/chart" uri="{C3380CC4-5D6E-409C-BE32-E72D297353CC}">
              <c16:uniqueId val="{00000000-5893-42CD-9691-C39C2D4F8E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893-42CD-9691-C39C2D4F8E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68.7</c:v>
                </c:pt>
                <c:pt idx="1">
                  <c:v>68.62</c:v>
                </c:pt>
                <c:pt idx="2">
                  <c:v>65.790000000000006</c:v>
                </c:pt>
                <c:pt idx="3">
                  <c:v>65.569999999999993</c:v>
                </c:pt>
                <c:pt idx="4">
                  <c:v>69.290000000000006</c:v>
                </c:pt>
              </c:numCache>
            </c:numRef>
          </c:val>
          <c:extLst>
            <c:ext xmlns:c16="http://schemas.microsoft.com/office/drawing/2014/chart" uri="{C3380CC4-5D6E-409C-BE32-E72D297353CC}">
              <c16:uniqueId val="{00000000-7A14-4573-B23B-0E7658FAC2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A14-4573-B23B-0E7658FAC2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108.17</c:v>
                </c:pt>
                <c:pt idx="1">
                  <c:v>105.05</c:v>
                </c:pt>
                <c:pt idx="2">
                  <c:v>102.81</c:v>
                </c:pt>
                <c:pt idx="3">
                  <c:v>104.29</c:v>
                </c:pt>
                <c:pt idx="4">
                  <c:v>106.61</c:v>
                </c:pt>
              </c:numCache>
            </c:numRef>
          </c:val>
          <c:extLst>
            <c:ext xmlns:c16="http://schemas.microsoft.com/office/drawing/2014/chart" uri="{C3380CC4-5D6E-409C-BE32-E72D297353CC}">
              <c16:uniqueId val="{00000000-A712-41E5-93F8-4C97749284A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A712-41E5-93F8-4C97749284A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51.58</c:v>
                </c:pt>
                <c:pt idx="1">
                  <c:v>51.25</c:v>
                </c:pt>
                <c:pt idx="2">
                  <c:v>51.19</c:v>
                </c:pt>
                <c:pt idx="3">
                  <c:v>51.4</c:v>
                </c:pt>
                <c:pt idx="4">
                  <c:v>52.16</c:v>
                </c:pt>
              </c:numCache>
            </c:numRef>
          </c:val>
          <c:extLst>
            <c:ext xmlns:c16="http://schemas.microsoft.com/office/drawing/2014/chart" uri="{C3380CC4-5D6E-409C-BE32-E72D297353CC}">
              <c16:uniqueId val="{00000000-4B52-4E9C-AC2D-2BC0F0FA3F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B52-4E9C-AC2D-2BC0F0FA3F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26.16</c:v>
                </c:pt>
                <c:pt idx="1">
                  <c:v>27.92</c:v>
                </c:pt>
                <c:pt idx="2">
                  <c:v>28.7</c:v>
                </c:pt>
                <c:pt idx="3">
                  <c:v>29.41</c:v>
                </c:pt>
                <c:pt idx="4">
                  <c:v>30.09</c:v>
                </c:pt>
              </c:numCache>
            </c:numRef>
          </c:val>
          <c:extLst>
            <c:ext xmlns:c16="http://schemas.microsoft.com/office/drawing/2014/chart" uri="{C3380CC4-5D6E-409C-BE32-E72D297353CC}">
              <c16:uniqueId val="{00000000-2089-403A-A97A-0A9F136DA4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089-403A-A97A-0A9F136DA4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19.12</c:v>
                </c:pt>
                <c:pt idx="1">
                  <c:v>11.06</c:v>
                </c:pt>
                <c:pt idx="2">
                  <c:v>7.14</c:v>
                </c:pt>
                <c:pt idx="3">
                  <c:v>0.85</c:v>
                </c:pt>
                <c:pt idx="4" formatCode="#,##0.00;&quot;△&quot;#,##0.00">
                  <c:v>0</c:v>
                </c:pt>
              </c:numCache>
            </c:numRef>
          </c:val>
          <c:extLst>
            <c:ext xmlns:c16="http://schemas.microsoft.com/office/drawing/2014/chart" uri="{C3380CC4-5D6E-409C-BE32-E72D297353CC}">
              <c16:uniqueId val="{00000000-95D8-4D17-B186-C452F75B1F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5D8-4D17-B186-C452F75B1F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224.2</c:v>
                </c:pt>
                <c:pt idx="1">
                  <c:v>243.42</c:v>
                </c:pt>
                <c:pt idx="2">
                  <c:v>242.01</c:v>
                </c:pt>
                <c:pt idx="3">
                  <c:v>262.64999999999998</c:v>
                </c:pt>
                <c:pt idx="4">
                  <c:v>290.08999999999997</c:v>
                </c:pt>
              </c:numCache>
            </c:numRef>
          </c:val>
          <c:extLst>
            <c:ext xmlns:c16="http://schemas.microsoft.com/office/drawing/2014/chart" uri="{C3380CC4-5D6E-409C-BE32-E72D297353CC}">
              <c16:uniqueId val="{00000000-B7EB-48EC-989D-2ADFD6734F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B7EB-48EC-989D-2ADFD6734F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395.93</c:v>
                </c:pt>
                <c:pt idx="1">
                  <c:v>396.07</c:v>
                </c:pt>
                <c:pt idx="2">
                  <c:v>413.28</c:v>
                </c:pt>
                <c:pt idx="3">
                  <c:v>442.61</c:v>
                </c:pt>
                <c:pt idx="4">
                  <c:v>424.79</c:v>
                </c:pt>
              </c:numCache>
            </c:numRef>
          </c:val>
          <c:extLst>
            <c:ext xmlns:c16="http://schemas.microsoft.com/office/drawing/2014/chart" uri="{C3380CC4-5D6E-409C-BE32-E72D297353CC}">
              <c16:uniqueId val="{00000000-B154-427A-ACD8-2AD28C21A6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154-427A-ACD8-2AD28C21A6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68.88</c:v>
                </c:pt>
                <c:pt idx="1">
                  <c:v>69.53</c:v>
                </c:pt>
                <c:pt idx="2">
                  <c:v>67.95</c:v>
                </c:pt>
                <c:pt idx="3">
                  <c:v>64.53</c:v>
                </c:pt>
                <c:pt idx="4">
                  <c:v>69.97</c:v>
                </c:pt>
              </c:numCache>
            </c:numRef>
          </c:val>
          <c:extLst>
            <c:ext xmlns:c16="http://schemas.microsoft.com/office/drawing/2014/chart" uri="{C3380CC4-5D6E-409C-BE32-E72D297353CC}">
              <c16:uniqueId val="{00000000-502E-4540-BA60-FC3110A4CB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02E-4540-BA60-FC3110A4CB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370.56</c:v>
                </c:pt>
                <c:pt idx="1">
                  <c:v>369.17</c:v>
                </c:pt>
                <c:pt idx="2">
                  <c:v>372.89</c:v>
                </c:pt>
                <c:pt idx="3">
                  <c:v>376.82</c:v>
                </c:pt>
                <c:pt idx="4">
                  <c:v>375.3</c:v>
                </c:pt>
              </c:numCache>
            </c:numRef>
          </c:val>
          <c:extLst>
            <c:ext xmlns:c16="http://schemas.microsoft.com/office/drawing/2014/chart" uri="{C3380CC4-5D6E-409C-BE32-E72D297353CC}">
              <c16:uniqueId val="{00000000-2342-4631-B1BE-82519BE358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342-4631-B1BE-82519BE358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2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当別町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15329</v>
      </c>
      <c r="AM8" s="45"/>
      <c r="AN8" s="45"/>
      <c r="AO8" s="45"/>
      <c r="AP8" s="45"/>
      <c r="AQ8" s="45"/>
      <c r="AR8" s="45"/>
      <c r="AS8" s="45"/>
      <c r="AT8" s="46">
        <f>データ!$S$6</f>
        <v>422.86</v>
      </c>
      <c r="AU8" s="47"/>
      <c r="AV8" s="47"/>
      <c r="AW8" s="47"/>
      <c r="AX8" s="47"/>
      <c r="AY8" s="47"/>
      <c r="AZ8" s="47"/>
      <c r="BA8" s="47"/>
      <c r="BB8" s="48">
        <f>データ!$T$6</f>
        <v>36.25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58.22</v>
      </c>
      <c r="J10" s="47"/>
      <c r="K10" s="47"/>
      <c r="L10" s="47"/>
      <c r="M10" s="47"/>
      <c r="N10" s="47"/>
      <c r="O10" s="81"/>
      <c r="P10" s="48">
        <f>データ!$P$6</f>
        <v>107.99</v>
      </c>
      <c r="Q10" s="48"/>
      <c r="R10" s="48"/>
      <c r="S10" s="48"/>
      <c r="T10" s="48"/>
      <c r="U10" s="48"/>
      <c r="V10" s="48"/>
      <c r="W10" s="45">
        <f>データ!$Q$6</f>
        <v>4950</v>
      </c>
      <c r="X10" s="45"/>
      <c r="Y10" s="45"/>
      <c r="Z10" s="45"/>
      <c r="AA10" s="45"/>
      <c r="AB10" s="45"/>
      <c r="AC10" s="45"/>
      <c r="AD10" s="2"/>
      <c r="AE10" s="2"/>
      <c r="AF10" s="2"/>
      <c r="AG10" s="2"/>
      <c r="AH10" s="2"/>
      <c r="AI10" s="2"/>
      <c r="AJ10" s="2"/>
      <c r="AK10" s="2"/>
      <c r="AL10" s="45">
        <f>データ!$U$6</f>
        <v>16527</v>
      </c>
      <c r="AM10" s="45"/>
      <c r="AN10" s="45"/>
      <c r="AO10" s="45"/>
      <c r="AP10" s="45"/>
      <c r="AQ10" s="45"/>
      <c r="AR10" s="45"/>
      <c r="AS10" s="45"/>
      <c r="AT10" s="46">
        <f>データ!$V$6</f>
        <v>128</v>
      </c>
      <c r="AU10" s="47"/>
      <c r="AV10" s="47"/>
      <c r="AW10" s="47"/>
      <c r="AX10" s="47"/>
      <c r="AY10" s="47"/>
      <c r="AZ10" s="47"/>
      <c r="BA10" s="47"/>
      <c r="BB10" s="48">
        <f>データ!$W$6</f>
        <v>129.12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QHQSIUQs5vpK/0UQaCSOV6w7fty28FPTb2Wln/BleMK4/MB/Sb/5LvRb+ibABl1fsCiGIdFBcUPVZuzuSBrfw==" saltValue="Uhiq7kaSPzWP4QgkIy5D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13030</v>
      </c>
      <c r="D6" s="20">
        <f t="shared" si="3"/>
        <v>46</v>
      </c>
      <c r="E6" s="20">
        <f t="shared" si="3"/>
        <v>1</v>
      </c>
      <c r="F6" s="20">
        <f t="shared" si="3"/>
        <v>0</v>
      </c>
      <c r="G6" s="20">
        <f t="shared" si="3"/>
        <v>1</v>
      </c>
      <c r="H6" s="20" t="str">
        <f t="shared" si="3"/>
        <v>北海道　当別町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58.22</v>
      </c>
      <c r="P6" s="21">
        <f t="shared" si="3"/>
        <v>107.99</v>
      </c>
      <c r="Q6" s="21">
        <f t="shared" si="3"/>
        <v>4950</v>
      </c>
      <c r="R6" s="21">
        <f t="shared" si="3"/>
        <v>15329</v>
      </c>
      <c r="S6" s="21">
        <f t="shared" si="3"/>
        <v>422.86</v>
      </c>
      <c r="T6" s="21">
        <f t="shared" si="3"/>
        <v>36.25</v>
      </c>
      <c r="U6" s="21">
        <f t="shared" si="3"/>
        <v>16527</v>
      </c>
      <c r="V6" s="21">
        <f t="shared" si="3"/>
        <v>128</v>
      </c>
      <c r="W6" s="21">
        <f t="shared" si="3"/>
        <v>129.12</v>
      </c>
      <c r="X6" s="22">
        <f>IF(X7="",NA(),X7)</f>
        <v>108.17</v>
      </c>
      <c r="Y6" s="22">
        <f t="shared" ref="Y6:AG6" si="4">IF(Y7="",NA(),Y7)</f>
        <v>105.05</v>
      </c>
      <c r="Z6" s="22">
        <f t="shared" si="4"/>
        <v>102.81</v>
      </c>
      <c r="AA6" s="22">
        <f t="shared" si="4"/>
        <v>104.29</v>
      </c>
      <c r="AB6" s="22">
        <f t="shared" si="4"/>
        <v>106.61</v>
      </c>
      <c r="AC6" s="22">
        <f t="shared" si="4"/>
        <v>108.87</v>
      </c>
      <c r="AD6" s="22">
        <f t="shared" si="4"/>
        <v>108.61</v>
      </c>
      <c r="AE6" s="22">
        <f t="shared" si="4"/>
        <v>108.35</v>
      </c>
      <c r="AF6" s="22">
        <f t="shared" si="4"/>
        <v>108.84</v>
      </c>
      <c r="AG6" s="22">
        <f t="shared" si="4"/>
        <v>105.92</v>
      </c>
      <c r="AH6" s="21" t="str">
        <f>IF(AH7="","",IF(AH7="-","【-】","【"&amp;SUBSTITUTE(TEXT(AH7,"#,##0.00"),"-","△")&amp;"】"))</f>
        <v>【108.70】</v>
      </c>
      <c r="AI6" s="22">
        <f>IF(AI7="",NA(),AI7)</f>
        <v>19.12</v>
      </c>
      <c r="AJ6" s="22">
        <f t="shared" ref="AJ6:AR6" si="5">IF(AJ7="",NA(),AJ7)</f>
        <v>11.06</v>
      </c>
      <c r="AK6" s="22">
        <f t="shared" si="5"/>
        <v>7.14</v>
      </c>
      <c r="AL6" s="22">
        <f t="shared" si="5"/>
        <v>0.85</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224.2</v>
      </c>
      <c r="AU6" s="22">
        <f t="shared" ref="AU6:BC6" si="6">IF(AU7="",NA(),AU7)</f>
        <v>243.42</v>
      </c>
      <c r="AV6" s="22">
        <f t="shared" si="6"/>
        <v>242.01</v>
      </c>
      <c r="AW6" s="22">
        <f t="shared" si="6"/>
        <v>262.64999999999998</v>
      </c>
      <c r="AX6" s="22">
        <f t="shared" si="6"/>
        <v>290.08999999999997</v>
      </c>
      <c r="AY6" s="22">
        <f t="shared" si="6"/>
        <v>369.69</v>
      </c>
      <c r="AZ6" s="22">
        <f t="shared" si="6"/>
        <v>379.08</v>
      </c>
      <c r="BA6" s="22">
        <f t="shared" si="6"/>
        <v>367.55</v>
      </c>
      <c r="BB6" s="22">
        <f t="shared" si="6"/>
        <v>378.56</v>
      </c>
      <c r="BC6" s="22">
        <f t="shared" si="6"/>
        <v>364.46</v>
      </c>
      <c r="BD6" s="21" t="str">
        <f>IF(BD7="","",IF(BD7="-","【-】","【"&amp;SUBSTITUTE(TEXT(BD7,"#,##0.00"),"-","△")&amp;"】"))</f>
        <v>【252.29】</v>
      </c>
      <c r="BE6" s="22">
        <f>IF(BE7="",NA(),BE7)</f>
        <v>395.93</v>
      </c>
      <c r="BF6" s="22">
        <f t="shared" ref="BF6:BN6" si="7">IF(BF7="",NA(),BF7)</f>
        <v>396.07</v>
      </c>
      <c r="BG6" s="22">
        <f t="shared" si="7"/>
        <v>413.28</v>
      </c>
      <c r="BH6" s="22">
        <f t="shared" si="7"/>
        <v>442.61</v>
      </c>
      <c r="BI6" s="22">
        <f t="shared" si="7"/>
        <v>424.79</v>
      </c>
      <c r="BJ6" s="22">
        <f t="shared" si="7"/>
        <v>402.99</v>
      </c>
      <c r="BK6" s="22">
        <f t="shared" si="7"/>
        <v>398.98</v>
      </c>
      <c r="BL6" s="22">
        <f t="shared" si="7"/>
        <v>418.68</v>
      </c>
      <c r="BM6" s="22">
        <f t="shared" si="7"/>
        <v>395.68</v>
      </c>
      <c r="BN6" s="22">
        <f t="shared" si="7"/>
        <v>403.72</v>
      </c>
      <c r="BO6" s="21" t="str">
        <f>IF(BO7="","",IF(BO7="-","【-】","【"&amp;SUBSTITUTE(TEXT(BO7,"#,##0.00"),"-","△")&amp;"】"))</f>
        <v>【268.07】</v>
      </c>
      <c r="BP6" s="22">
        <f>IF(BP7="",NA(),BP7)</f>
        <v>68.88</v>
      </c>
      <c r="BQ6" s="22">
        <f t="shared" ref="BQ6:BY6" si="8">IF(BQ7="",NA(),BQ7)</f>
        <v>69.53</v>
      </c>
      <c r="BR6" s="22">
        <f t="shared" si="8"/>
        <v>67.95</v>
      </c>
      <c r="BS6" s="22">
        <f t="shared" si="8"/>
        <v>64.53</v>
      </c>
      <c r="BT6" s="22">
        <f t="shared" si="8"/>
        <v>69.97</v>
      </c>
      <c r="BU6" s="22">
        <f t="shared" si="8"/>
        <v>98.66</v>
      </c>
      <c r="BV6" s="22">
        <f t="shared" si="8"/>
        <v>98.64</v>
      </c>
      <c r="BW6" s="22">
        <f t="shared" si="8"/>
        <v>94.78</v>
      </c>
      <c r="BX6" s="22">
        <f t="shared" si="8"/>
        <v>97.59</v>
      </c>
      <c r="BY6" s="22">
        <f t="shared" si="8"/>
        <v>92.17</v>
      </c>
      <c r="BZ6" s="21" t="str">
        <f>IF(BZ7="","",IF(BZ7="-","【-】","【"&amp;SUBSTITUTE(TEXT(BZ7,"#,##0.00"),"-","△")&amp;"】"))</f>
        <v>【97.47】</v>
      </c>
      <c r="CA6" s="22">
        <f>IF(CA7="",NA(),CA7)</f>
        <v>370.56</v>
      </c>
      <c r="CB6" s="22">
        <f t="shared" ref="CB6:CJ6" si="9">IF(CB7="",NA(),CB7)</f>
        <v>369.17</v>
      </c>
      <c r="CC6" s="22">
        <f t="shared" si="9"/>
        <v>372.89</v>
      </c>
      <c r="CD6" s="22">
        <f t="shared" si="9"/>
        <v>376.82</v>
      </c>
      <c r="CE6" s="22">
        <f t="shared" si="9"/>
        <v>375.3</v>
      </c>
      <c r="CF6" s="22">
        <f t="shared" si="9"/>
        <v>178.59</v>
      </c>
      <c r="CG6" s="22">
        <f t="shared" si="9"/>
        <v>178.92</v>
      </c>
      <c r="CH6" s="22">
        <f t="shared" si="9"/>
        <v>181.3</v>
      </c>
      <c r="CI6" s="22">
        <f t="shared" si="9"/>
        <v>181.71</v>
      </c>
      <c r="CJ6" s="22">
        <f t="shared" si="9"/>
        <v>188.51</v>
      </c>
      <c r="CK6" s="21" t="str">
        <f>IF(CK7="","",IF(CK7="-","【-】","【"&amp;SUBSTITUTE(TEXT(CK7,"#,##0.00"),"-","△")&amp;"】"))</f>
        <v>【174.75】</v>
      </c>
      <c r="CL6" s="22">
        <f>IF(CL7="",NA(),CL7)</f>
        <v>52.36</v>
      </c>
      <c r="CM6" s="22">
        <f t="shared" ref="CM6:CU6" si="10">IF(CM7="",NA(),CM7)</f>
        <v>53.29</v>
      </c>
      <c r="CN6" s="22">
        <f t="shared" si="10"/>
        <v>54.92</v>
      </c>
      <c r="CO6" s="22">
        <f t="shared" si="10"/>
        <v>54.41</v>
      </c>
      <c r="CP6" s="22">
        <f t="shared" si="10"/>
        <v>50.92</v>
      </c>
      <c r="CQ6" s="22">
        <f t="shared" si="10"/>
        <v>55.03</v>
      </c>
      <c r="CR6" s="22">
        <f t="shared" si="10"/>
        <v>55.14</v>
      </c>
      <c r="CS6" s="22">
        <f t="shared" si="10"/>
        <v>55.89</v>
      </c>
      <c r="CT6" s="22">
        <f t="shared" si="10"/>
        <v>55.72</v>
      </c>
      <c r="CU6" s="22">
        <f t="shared" si="10"/>
        <v>55.31</v>
      </c>
      <c r="CV6" s="21" t="str">
        <f>IF(CV7="","",IF(CV7="-","【-】","【"&amp;SUBSTITUTE(TEXT(CV7,"#,##0.00"),"-","△")&amp;"】"))</f>
        <v>【59.97】</v>
      </c>
      <c r="CW6" s="22">
        <f>IF(CW7="",NA(),CW7)</f>
        <v>68.7</v>
      </c>
      <c r="CX6" s="22">
        <f t="shared" ref="CX6:DF6" si="11">IF(CX7="",NA(),CX7)</f>
        <v>68.62</v>
      </c>
      <c r="CY6" s="22">
        <f t="shared" si="11"/>
        <v>65.790000000000006</v>
      </c>
      <c r="CZ6" s="22">
        <f t="shared" si="11"/>
        <v>65.569999999999993</v>
      </c>
      <c r="DA6" s="22">
        <f t="shared" si="11"/>
        <v>69.290000000000006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51.58</v>
      </c>
      <c r="DI6" s="22">
        <f t="shared" ref="DI6:DQ6" si="12">IF(DI7="",NA(),DI7)</f>
        <v>51.25</v>
      </c>
      <c r="DJ6" s="22">
        <f t="shared" si="12"/>
        <v>51.19</v>
      </c>
      <c r="DK6" s="22">
        <f t="shared" si="12"/>
        <v>51.4</v>
      </c>
      <c r="DL6" s="22">
        <f t="shared" si="12"/>
        <v>52.16</v>
      </c>
      <c r="DM6" s="22">
        <f t="shared" si="12"/>
        <v>48.87</v>
      </c>
      <c r="DN6" s="22">
        <f t="shared" si="12"/>
        <v>49.92</v>
      </c>
      <c r="DO6" s="22">
        <f t="shared" si="12"/>
        <v>50.63</v>
      </c>
      <c r="DP6" s="22">
        <f t="shared" si="12"/>
        <v>51.29</v>
      </c>
      <c r="DQ6" s="22">
        <f t="shared" si="12"/>
        <v>52.2</v>
      </c>
      <c r="DR6" s="21" t="str">
        <f>IF(DR7="","",IF(DR7="-","【-】","【"&amp;SUBSTITUTE(TEXT(DR7,"#,##0.00"),"-","△")&amp;"】"))</f>
        <v>【51.51】</v>
      </c>
      <c r="DS6" s="22">
        <f>IF(DS7="",NA(),DS7)</f>
        <v>26.16</v>
      </c>
      <c r="DT6" s="22">
        <f t="shared" ref="DT6:EB6" si="13">IF(DT7="",NA(),DT7)</f>
        <v>27.92</v>
      </c>
      <c r="DU6" s="22">
        <f t="shared" si="13"/>
        <v>28.7</v>
      </c>
      <c r="DV6" s="22">
        <f t="shared" si="13"/>
        <v>29.41</v>
      </c>
      <c r="DW6" s="22">
        <f t="shared" si="13"/>
        <v>30.09</v>
      </c>
      <c r="DX6" s="22">
        <f t="shared" si="13"/>
        <v>14.85</v>
      </c>
      <c r="DY6" s="22">
        <f t="shared" si="13"/>
        <v>16.88</v>
      </c>
      <c r="DZ6" s="22">
        <f t="shared" si="13"/>
        <v>18.28</v>
      </c>
      <c r="EA6" s="22">
        <f t="shared" si="13"/>
        <v>19.61</v>
      </c>
      <c r="EB6" s="22">
        <f t="shared" si="13"/>
        <v>20.73</v>
      </c>
      <c r="EC6" s="21" t="str">
        <f>IF(EC7="","",IF(EC7="-","【-】","【"&amp;SUBSTITUTE(TEXT(EC7,"#,##0.00"),"-","△")&amp;"】"))</f>
        <v>【23.75】</v>
      </c>
      <c r="ED6" s="22">
        <f>IF(ED7="",NA(),ED7)</f>
        <v>0.49</v>
      </c>
      <c r="EE6" s="22">
        <f t="shared" ref="EE6:EM6" si="14">IF(EE7="",NA(),EE7)</f>
        <v>0.4</v>
      </c>
      <c r="EF6" s="22">
        <f t="shared" si="14"/>
        <v>0.55000000000000004</v>
      </c>
      <c r="EG6" s="22">
        <f t="shared" si="14"/>
        <v>0.49</v>
      </c>
      <c r="EH6" s="22">
        <f t="shared" si="14"/>
        <v>0.68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13030</v>
      </c>
      <c r="D7" s="24">
        <v>46</v>
      </c>
      <c r="E7" s="24">
        <v>1</v>
      </c>
      <c r="F7" s="24">
        <v>0</v>
      </c>
      <c r="G7" s="24">
        <v>1</v>
      </c>
      <c r="H7" s="24" t="s">
        <v>93</v>
      </c>
      <c r="I7" s="24" t="s">
        <v>94</v>
      </c>
      <c r="J7" s="24" t="s">
        <v>95</v>
      </c>
      <c r="K7" s="24" t="s">
        <v>96</v>
      </c>
      <c r="L7" s="24" t="s">
        <v>97</v>
      </c>
      <c r="M7" s="24" t="s">
        <v>98</v>
      </c>
      <c r="N7" s="25" t="s">
        <v>99</v>
      </c>
      <c r="O7" s="25">
        <v>58.22</v>
      </c>
      <c r="P7" s="25">
        <v>107.99</v>
      </c>
      <c r="Q7" s="25">
        <v>4950</v>
      </c>
      <c r="R7" s="25">
        <v>15329</v>
      </c>
      <c r="S7" s="25">
        <v>422.86</v>
      </c>
      <c r="T7" s="25">
        <v>36.25</v>
      </c>
      <c r="U7" s="25">
        <v>16527</v>
      </c>
      <c r="V7" s="25">
        <v>128</v>
      </c>
      <c r="W7" s="25">
        <v>129.12</v>
      </c>
      <c r="X7" s="25">
        <v>108.17</v>
      </c>
      <c r="Y7" s="25">
        <v>105.05</v>
      </c>
      <c r="Z7" s="25">
        <v>102.81</v>
      </c>
      <c r="AA7" s="25">
        <v>104.29</v>
      </c>
      <c r="AB7" s="25">
        <v>106.61</v>
      </c>
      <c r="AC7" s="25">
        <v>108.87</v>
      </c>
      <c r="AD7" s="25">
        <v>108.61</v>
      </c>
      <c r="AE7" s="25">
        <v>108.35</v>
      </c>
      <c r="AF7" s="25">
        <v>108.84</v>
      </c>
      <c r="AG7" s="25">
        <v>105.92</v>
      </c>
      <c r="AH7" s="25">
        <v>108.7</v>
      </c>
      <c r="AI7" s="25">
        <v>19.12</v>
      </c>
      <c r="AJ7" s="25">
        <v>11.06</v>
      </c>
      <c r="AK7" s="25">
        <v>7.14</v>
      </c>
      <c r="AL7" s="25">
        <v>0.85</v>
      </c>
      <c r="AM7" s="25">
        <v>0</v>
      </c>
      <c r="AN7" s="25">
        <v>3.16</v>
      </c>
      <c r="AO7" s="25">
        <v>3.59</v>
      </c>
      <c r="AP7" s="25">
        <v>3.98</v>
      </c>
      <c r="AQ7" s="25">
        <v>6.02</v>
      </c>
      <c r="AR7" s="25">
        <v>7.78</v>
      </c>
      <c r="AS7" s="25">
        <v>1.34</v>
      </c>
      <c r="AT7" s="25">
        <v>224.2</v>
      </c>
      <c r="AU7" s="25">
        <v>243.42</v>
      </c>
      <c r="AV7" s="25">
        <v>242.01</v>
      </c>
      <c r="AW7" s="25">
        <v>262.64999999999998</v>
      </c>
      <c r="AX7" s="25">
        <v>290.08999999999997</v>
      </c>
      <c r="AY7" s="25">
        <v>369.69</v>
      </c>
      <c r="AZ7" s="25">
        <v>379.08</v>
      </c>
      <c r="BA7" s="25">
        <v>367.55</v>
      </c>
      <c r="BB7" s="25">
        <v>378.56</v>
      </c>
      <c r="BC7" s="25">
        <v>364.46</v>
      </c>
      <c r="BD7" s="25">
        <v>252.29</v>
      </c>
      <c r="BE7" s="25">
        <v>395.93</v>
      </c>
      <c r="BF7" s="25">
        <v>396.07</v>
      </c>
      <c r="BG7" s="25">
        <v>413.28</v>
      </c>
      <c r="BH7" s="25">
        <v>442.61</v>
      </c>
      <c r="BI7" s="25">
        <v>424.79</v>
      </c>
      <c r="BJ7" s="25">
        <v>402.99</v>
      </c>
      <c r="BK7" s="25">
        <v>398.98</v>
      </c>
      <c r="BL7" s="25">
        <v>418.68</v>
      </c>
      <c r="BM7" s="25">
        <v>395.68</v>
      </c>
      <c r="BN7" s="25">
        <v>403.72</v>
      </c>
      <c r="BO7" s="25">
        <v>268.07</v>
      </c>
      <c r="BP7" s="25">
        <v>68.88</v>
      </c>
      <c r="BQ7" s="25">
        <v>69.53</v>
      </c>
      <c r="BR7" s="25">
        <v>67.95</v>
      </c>
      <c r="BS7" s="25">
        <v>64.53</v>
      </c>
      <c r="BT7" s="25">
        <v>69.97</v>
      </c>
      <c r="BU7" s="25">
        <v>98.66</v>
      </c>
      <c r="BV7" s="25">
        <v>98.64</v>
      </c>
      <c r="BW7" s="25">
        <v>94.78</v>
      </c>
      <c r="BX7" s="25">
        <v>97.59</v>
      </c>
      <c r="BY7" s="25">
        <v>92.17</v>
      </c>
      <c r="BZ7" s="25">
        <v>97.47</v>
      </c>
      <c r="CA7" s="25">
        <v>370.56</v>
      </c>
      <c r="CB7" s="25">
        <v>369.17</v>
      </c>
      <c r="CC7" s="25">
        <v>372.89</v>
      </c>
      <c r="CD7" s="25">
        <v>376.82</v>
      </c>
      <c r="CE7" s="25">
        <v>375.3</v>
      </c>
      <c r="CF7" s="25">
        <v>178.59</v>
      </c>
      <c r="CG7" s="25">
        <v>178.92</v>
      </c>
      <c r="CH7" s="25">
        <v>181.3</v>
      </c>
      <c r="CI7" s="25">
        <v>181.71</v>
      </c>
      <c r="CJ7" s="25">
        <v>188.51</v>
      </c>
      <c r="CK7" s="25">
        <v>174.75</v>
      </c>
      <c r="CL7" s="25">
        <v>52.36</v>
      </c>
      <c r="CM7" s="25">
        <v>53.29</v>
      </c>
      <c r="CN7" s="25">
        <v>54.92</v>
      </c>
      <c r="CO7" s="25">
        <v>54.41</v>
      </c>
      <c r="CP7" s="25">
        <v>50.92</v>
      </c>
      <c r="CQ7" s="25">
        <v>55.03</v>
      </c>
      <c r="CR7" s="25">
        <v>55.14</v>
      </c>
      <c r="CS7" s="25">
        <v>55.89</v>
      </c>
      <c r="CT7" s="25">
        <v>55.72</v>
      </c>
      <c r="CU7" s="25">
        <v>55.31</v>
      </c>
      <c r="CV7" s="25">
        <v>59.97</v>
      </c>
      <c r="CW7" s="25">
        <v>68.7</v>
      </c>
      <c r="CX7" s="25">
        <v>68.62</v>
      </c>
      <c r="CY7" s="25">
        <v>65.790000000000006</v>
      </c>
      <c r="CZ7" s="25">
        <v>65.569999999999993</v>
      </c>
      <c r="DA7" s="25">
        <v>69.290000000000006</v>
      </c>
      <c r="DB7" s="25">
        <v>81.900000000000006</v>
      </c>
      <c r="DC7" s="25">
        <v>81.39</v>
      </c>
      <c r="DD7" s="25">
        <v>81.27</v>
      </c>
      <c r="DE7" s="25">
        <v>81.260000000000005</v>
      </c>
      <c r="DF7" s="25">
        <v>80.36</v>
      </c>
      <c r="DG7" s="25">
        <v>89.76</v>
      </c>
      <c r="DH7" s="25">
        <v>51.58</v>
      </c>
      <c r="DI7" s="25">
        <v>51.25</v>
      </c>
      <c r="DJ7" s="25">
        <v>51.19</v>
      </c>
      <c r="DK7" s="25">
        <v>51.4</v>
      </c>
      <c r="DL7" s="25">
        <v>52.16</v>
      </c>
      <c r="DM7" s="25">
        <v>48.87</v>
      </c>
      <c r="DN7" s="25">
        <v>49.92</v>
      </c>
      <c r="DO7" s="25">
        <v>50.63</v>
      </c>
      <c r="DP7" s="25">
        <v>51.29</v>
      </c>
      <c r="DQ7" s="25">
        <v>52.2</v>
      </c>
      <c r="DR7" s="25">
        <v>51.51</v>
      </c>
      <c r="DS7" s="25">
        <v>26.16</v>
      </c>
      <c r="DT7" s="25">
        <v>27.92</v>
      </c>
      <c r="DU7" s="25">
        <v>28.7</v>
      </c>
      <c r="DV7" s="25">
        <v>29.41</v>
      </c>
      <c r="DW7" s="25">
        <v>30.09</v>
      </c>
      <c r="DX7" s="25">
        <v>14.85</v>
      </c>
      <c r="DY7" s="25">
        <v>16.88</v>
      </c>
      <c r="DZ7" s="25">
        <v>18.28</v>
      </c>
      <c r="EA7" s="25">
        <v>19.61</v>
      </c>
      <c r="EB7" s="25">
        <v>20.73</v>
      </c>
      <c r="EC7" s="25">
        <v>23.75</v>
      </c>
      <c r="ED7" s="25">
        <v>0.49</v>
      </c>
      <c r="EE7" s="25">
        <v>0.4</v>
      </c>
      <c r="EF7" s="25">
        <v>0.55000000000000004</v>
      </c>
      <c r="EG7" s="25">
        <v>0.49</v>
      </c>
      <c r="EH7" s="25">
        <v>0.68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明弘</cp:lastModifiedBy>
  <cp:lastPrinted>2024-01-29T05:45:04Z</cp:lastPrinted>
  <dcterms:created xsi:type="dcterms:W3CDTF">2023-12-05T00:46:49Z</dcterms:created>
  <dcterms:modified xsi:type="dcterms:W3CDTF">2024-01-29T05:47:02Z</dcterms:modified>
  <cp:category/>
</cp:coreProperties>
</file>