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Y:\建設水道部\上下水道課\（R4～現在データ）\120_文書処理（調査・照会等）関係\510_庁内（財政係通知）\R06\2025.1.24_【１31（金）〆依頼】公営企業に係る経営比較分析表（令和5年度決算）の分析等について\02_分析、提出\"/>
    </mc:Choice>
  </mc:AlternateContent>
  <xr:revisionPtr revIDLastSave="0" documentId="13_ncr:1_{11BB1240-E90E-47AA-984F-66E65C7CD2AA}" xr6:coauthVersionLast="47" xr6:coauthVersionMax="47" xr10:uidLastSave="{00000000-0000-0000-0000-000000000000}"/>
  <workbookProtection workbookAlgorithmName="SHA-512" workbookHashValue="mTzDJebtoBoJPabH3Z6SKIJjbtm5w6Xksf9+HE9MAdrVcg23bePyITc8b59VYe1P/6jLU0AgLIPC0OHGUwPSsw==" workbookSaltValue="TqxohAItGH4hciQjJhBqIQ==" workbookSpinCount="100000" lockStructure="1"/>
  <bookViews>
    <workbookView xWindow="0" yWindow="0" windowWidth="28800" windowHeight="1548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P6" i="5"/>
  <c r="O6" i="5"/>
  <c r="I10" i="4" s="1"/>
  <c r="N6" i="5"/>
  <c r="M6" i="5"/>
  <c r="AD8" i="4" s="1"/>
  <c r="L6" i="5"/>
  <c r="W8" i="4" s="1"/>
  <c r="K6" i="5"/>
  <c r="P8" i="4" s="1"/>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I85" i="4"/>
  <c r="E85" i="4"/>
  <c r="BB10" i="4"/>
  <c r="AT10" i="4"/>
  <c r="AL10" i="4"/>
  <c r="W10" i="4"/>
  <c r="P10" i="4"/>
  <c r="B10" i="4"/>
  <c r="AL8" i="4"/>
  <c r="I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<sst xmlns="http://schemas.openxmlformats.org/spreadsheetml/2006/main" count="228" uniqueCount="113">
  <si>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</si>
  <si>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</si>
  <si>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</si>
  <si>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</si>
  <si>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</si>
  <si>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</si>
  <si>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</si>
  <si>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</si>
  <si>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</si>
  <si>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</si>
  <si>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</si>
  <si>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</si>
  <si>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</si>
  <si>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</si>
  <si>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</si>
  <si>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</si>
  <si>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</si>
  <si>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</si>
  <si>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</si>
  <si>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</si>
  <si>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</si>
  <si>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</si>
  <si>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</si>
  <si>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</si>
  <si>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</si>
  <si>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</si>
  <si>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</si>
  <si>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</si>
  <si>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</si>
  <si>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</si>
  <si>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</si>
  <si>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</si>
  <si>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</si>
  <si>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</si>
  <si>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</si>
  <si>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</si>
  <si>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</si>
  <si>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</si>
  <si>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</si>
  <si>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</si>
  <si>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</si>
  <si>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</si>
  <si>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</si>
  <si>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</si>
  <si>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</si>
  <si>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</si>
  <si>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</si>
  <si>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</si>
  <si>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</si>
  <si>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</si>
  <si>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</si>
  <si>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</si>
  <si>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</si>
  <si>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</si>
  <si>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</si>
  <si>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</si>
  <si>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</si>
  <si>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</si>
  <si>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</si>
  <si>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</si>
  <si>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</si>
  <si>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</si>
  <si>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</si>
  <si>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</si>
  <si>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</si>
  <si>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</si>
  <si>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</si>
  <si>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</si>
  <si>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</si>
  <si>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</si>
  <si>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</si>
  <si>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</si>
  <si>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</si>
  <si>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</si>
  <si>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</si>
  <si>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</si>
  <si>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</si>
  <si>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</si>
  <si>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</si>
  <si>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</si>
  <si>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</si>
  <si>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</si>
  <si>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</si>
  <si>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</si>
  <si>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</si>
  <si>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</si>
  <si>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</si>
  <si>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</si>
  <si>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</si>
  <si>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</si>
  <si>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</si>
  <si>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</si>
  <si>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</si>
  <si>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当別町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</si>
  <si>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</si>
  <si>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</si>
  <si>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</si>
  <si>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</si>
  <si>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</si>
  <si>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</si>
  <si>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</si>
  <si>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</si>
  <si>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</si>
  <si>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</si>
  <si>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</si>
  <si>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</si>
  <si>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</si>
  <si>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</si>
  <si>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</si>
  <si>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</si>
  <si>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経営の根幹を成す給水収益は、給水人口の減少により、減収傾向であり、又、給水に係る経費等が高い状況の中、事業の継続には、給水収益以外の収入（一般会計繰入金）に依存せざるを得ません。
　今後も給水収益の減少が見込まれる中、安定的に経営するためには、適正な料金水準の確保のほか、給水原価（給水に要する費用）の上昇を抑制するため、維持管理費等の削減に努める必要があります。
　なお、類似団体（人口規模等運営形態が似ている市町村）平均や全国平均と経営状況を比較した場合、適正な料金水準を示す料金回収率は低く、水道水１㎥を供給するために要する費用を示す給水原価は高い水準にあります。</t>
    <phoneticPr fontId="4"/>
  </si>
  <si>
    <t>　今後、更なる経費の節減に努めることはもとより、企業誘致等による水道需要の拡大を図り、併せて人口や水需要の動向を踏まえた計画的な施設更新を行う等、効率的な経営に努めます。</t>
    <rPh sb="32" eb="34">
      <t>スイドウ</t>
    </rPh>
    <rPh sb="34" eb="36">
      <t>ジュヨウ</t>
    </rPh>
    <rPh sb="37" eb="39">
      <t>カクダイ</t>
    </rPh>
    <phoneticPr fontId="4"/>
  </si>
  <si>
    <t>　管路の経年化（老朽化）が進んでおり、類似団体平均や全国平均と比較し、管路経年化率は高い水準、有収率は低い水準でありますが、更新計画に基づき更新を進めており、管路更新率は高い水準にあります。</t>
    <rPh sb="47" eb="50">
      <t>ユウシュウリツ</t>
    </rPh>
    <rPh sb="51" eb="52">
      <t>ヒク</t>
    </rPh>
    <rPh sb="53" eb="55">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</si>
</sst>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c:v>
                </c:pt>
                <c:pt idx="1">
                  <c:v>0.55000000000000004</c:v>
                </c:pt>
                <c:pt idx="2">
                  <c:v>0.49</c:v>
                </c:pt>
                <c:pt idx="3">
                  <c:v>0.68</c:v>
                </c:pt>
                <c:pt idx="4">
                  <c:v>0.79</c:v>
                </c:pt>
              </c:numCache>
            </c:numRef>
          </c:val>
          <c:extLst>
            <c:ext xmlns:c16="http://schemas.microsoft.com/office/drawing/2014/chart" uri="{C3380CC4-5D6E-409C-BE32-E72D297353CC}">
              <c16:uniqueId val="{00000000-D372-4917-B44F-33E7104A1E5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D372-4917-B44F-33E7104A1E5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53.29</c:v>
                </c:pt>
                <c:pt idx="1">
                  <c:v>54.92</c:v>
                </c:pt>
                <c:pt idx="2">
                  <c:v>54.41</c:v>
                </c:pt>
                <c:pt idx="3">
                  <c:v>50.92</c:v>
                </c:pt>
                <c:pt idx="4">
                  <c:v>50.33</c:v>
                </c:pt>
              </c:numCache>
            </c:numRef>
          </c:val>
          <c:extLst>
            <c:ext xmlns:c16="http://schemas.microsoft.com/office/drawing/2014/chart" uri="{C3380CC4-5D6E-409C-BE32-E72D297353CC}">
              <c16:uniqueId val="{00000000-0884-4CDC-972B-9BBA8AB8AC6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0884-4CDC-972B-9BBA8AB8AC6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68.62</c:v>
                </c:pt>
                <c:pt idx="1">
                  <c:v>65.790000000000006</c:v>
                </c:pt>
                <c:pt idx="2">
                  <c:v>65.569999999999993</c:v>
                </c:pt>
                <c:pt idx="3">
                  <c:v>69.290000000000006</c:v>
                </c:pt>
                <c:pt idx="4">
                  <c:v>70.459999999999994</c:v>
                </c:pt>
              </c:numCache>
            </c:numRef>
          </c:val>
          <c:extLst>
            <c:ext xmlns:c16="http://schemas.microsoft.com/office/drawing/2014/chart" uri="{C3380CC4-5D6E-409C-BE32-E72D297353CC}">
              <c16:uniqueId val="{00000000-17A0-4C69-9087-568D7988B63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17A0-4C69-9087-568D7988B63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105.05</c:v>
                </c:pt>
                <c:pt idx="1">
                  <c:v>102.81</c:v>
                </c:pt>
                <c:pt idx="2">
                  <c:v>104.29</c:v>
                </c:pt>
                <c:pt idx="3">
                  <c:v>106.61</c:v>
                </c:pt>
                <c:pt idx="4">
                  <c:v>105.54</c:v>
                </c:pt>
              </c:numCache>
            </c:numRef>
          </c:val>
          <c:extLst>
            <c:ext xmlns:c16="http://schemas.microsoft.com/office/drawing/2014/chart" uri="{C3380CC4-5D6E-409C-BE32-E72D297353CC}">
              <c16:uniqueId val="{00000000-97B1-4C92-9DF3-583EF7EB72B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97B1-4C92-9DF3-583EF7EB72B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51.25</c:v>
                </c:pt>
                <c:pt idx="1">
                  <c:v>51.19</c:v>
                </c:pt>
                <c:pt idx="2">
                  <c:v>51.4</c:v>
                </c:pt>
                <c:pt idx="3">
                  <c:v>52.16</c:v>
                </c:pt>
                <c:pt idx="4">
                  <c:v>53.03</c:v>
                </c:pt>
              </c:numCache>
            </c:numRef>
          </c:val>
          <c:extLst>
            <c:ext xmlns:c16="http://schemas.microsoft.com/office/drawing/2014/chart" uri="{C3380CC4-5D6E-409C-BE32-E72D297353CC}">
              <c16:uniqueId val="{00000000-1E36-40A3-9CB6-183C70D08FF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1E36-40A3-9CB6-183C70D08FF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27.92</c:v>
                </c:pt>
                <c:pt idx="1">
                  <c:v>28.7</c:v>
                </c:pt>
                <c:pt idx="2">
                  <c:v>29.41</c:v>
                </c:pt>
                <c:pt idx="3">
                  <c:v>30.09</c:v>
                </c:pt>
                <c:pt idx="4">
                  <c:v>30.84</c:v>
                </c:pt>
              </c:numCache>
            </c:numRef>
          </c:val>
          <c:extLst>
            <c:ext xmlns:c16="http://schemas.microsoft.com/office/drawing/2014/chart" uri="{C3380CC4-5D6E-409C-BE32-E72D297353CC}">
              <c16:uniqueId val="{00000000-EDE0-43C4-96D3-53ABED83334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EDE0-43C4-96D3-53ABED83334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11.06</c:v>
                </c:pt>
                <c:pt idx="1">
                  <c:v>7.14</c:v>
                </c:pt>
                <c:pt idx="2">
                  <c:v>0.85</c:v>
                </c:pt>
                <c:pt idx="3" formatCode="#,##0.00;&quot;△&quot;#,##0.00">
                  <c:v>0</c:v>
                </c:pt>
                <c:pt idx="4" formatCode="#,##0.00;&quot;△&quot;#,##0.00">
                  <c:v>0</c:v>
                </c:pt>
              </c:numCache>
            </c:numRef>
          </c:val>
          <c:extLst>
            <c:ext xmlns:c16="http://schemas.microsoft.com/office/drawing/2014/chart" uri="{C3380CC4-5D6E-409C-BE32-E72D297353CC}">
              <c16:uniqueId val="{00000000-7591-4C09-87FA-3320F6CF023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7591-4C09-87FA-3320F6CF023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243.42</c:v>
                </c:pt>
                <c:pt idx="1">
                  <c:v>242.01</c:v>
                </c:pt>
                <c:pt idx="2">
                  <c:v>262.64999999999998</c:v>
                </c:pt>
                <c:pt idx="3">
                  <c:v>290.08999999999997</c:v>
                </c:pt>
                <c:pt idx="4">
                  <c:v>317.52999999999997</c:v>
                </c:pt>
              </c:numCache>
            </c:numRef>
          </c:val>
          <c:extLst>
            <c:ext xmlns:c16="http://schemas.microsoft.com/office/drawing/2014/chart" uri="{C3380CC4-5D6E-409C-BE32-E72D297353CC}">
              <c16:uniqueId val="{00000000-ABDB-43C5-AD80-119E8E8DF55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ABDB-43C5-AD80-119E8E8DF55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396.07</c:v>
                </c:pt>
                <c:pt idx="1">
                  <c:v>413.28</c:v>
                </c:pt>
                <c:pt idx="2">
                  <c:v>442.61</c:v>
                </c:pt>
                <c:pt idx="3">
                  <c:v>424.79</c:v>
                </c:pt>
                <c:pt idx="4">
                  <c:v>426.25</c:v>
                </c:pt>
              </c:numCache>
            </c:numRef>
          </c:val>
          <c:extLst>
            <c:ext xmlns:c16="http://schemas.microsoft.com/office/drawing/2014/chart" uri="{C3380CC4-5D6E-409C-BE32-E72D297353CC}">
              <c16:uniqueId val="{00000000-8867-4B91-8812-8F37F2153D2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8867-4B91-8812-8F37F2153D2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69.53</c:v>
                </c:pt>
                <c:pt idx="1">
                  <c:v>67.95</c:v>
                </c:pt>
                <c:pt idx="2">
                  <c:v>64.53</c:v>
                </c:pt>
                <c:pt idx="3">
                  <c:v>69.97</c:v>
                </c:pt>
                <c:pt idx="4">
                  <c:v>69.16</c:v>
                </c:pt>
              </c:numCache>
            </c:numRef>
          </c:val>
          <c:extLst>
            <c:ext xmlns:c16="http://schemas.microsoft.com/office/drawing/2014/chart" uri="{C3380CC4-5D6E-409C-BE32-E72D297353CC}">
              <c16:uniqueId val="{00000000-FBC3-4BFF-A3E5-8DB2AB9AB3C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FBC3-4BFF-A3E5-8DB2AB9AB3C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369.17</c:v>
                </c:pt>
                <c:pt idx="1">
                  <c:v>372.89</c:v>
                </c:pt>
                <c:pt idx="2">
                  <c:v>376.82</c:v>
                </c:pt>
                <c:pt idx="3">
                  <c:v>375.3</c:v>
                </c:pt>
                <c:pt idx="4">
                  <c:v>380.77</c:v>
                </c:pt>
              </c:numCache>
            </c:numRef>
          </c:val>
          <c:extLst>
            <c:ext xmlns:c16="http://schemas.microsoft.com/office/drawing/2014/chart" uri="{C3380CC4-5D6E-409C-BE32-E72D297353CC}">
              <c16:uniqueId val="{00000000-DF8E-44B8-A608-8031D06B76C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DF8E-44B8-A608-8031D06B76C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7" zoomScaleNormal="77"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北海道　当別町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15286</v>
      </c>
      <c r="AM8" s="44"/>
      <c r="AN8" s="44"/>
      <c r="AO8" s="44"/>
      <c r="AP8" s="44"/>
      <c r="AQ8" s="44"/>
      <c r="AR8" s="44"/>
      <c r="AS8" s="44"/>
      <c r="AT8" s="45">
        <f>データ!$S$6</f>
        <v>422.86</v>
      </c>
      <c r="AU8" s="46"/>
      <c r="AV8" s="46"/>
      <c r="AW8" s="46"/>
      <c r="AX8" s="46"/>
      <c r="AY8" s="46"/>
      <c r="AZ8" s="46"/>
      <c r="BA8" s="46"/>
      <c r="BB8" s="47">
        <f>データ!$T$6</f>
        <v>36.15</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58.26</v>
      </c>
      <c r="J10" s="46"/>
      <c r="K10" s="46"/>
      <c r="L10" s="46"/>
      <c r="M10" s="46"/>
      <c r="N10" s="46"/>
      <c r="O10" s="80"/>
      <c r="P10" s="47">
        <f>データ!$P$6</f>
        <v>108.67</v>
      </c>
      <c r="Q10" s="47"/>
      <c r="R10" s="47"/>
      <c r="S10" s="47"/>
      <c r="T10" s="47"/>
      <c r="U10" s="47"/>
      <c r="V10" s="47"/>
      <c r="W10" s="44">
        <f>データ!$Q$6</f>
        <v>4950</v>
      </c>
      <c r="X10" s="44"/>
      <c r="Y10" s="44"/>
      <c r="Z10" s="44"/>
      <c r="AA10" s="44"/>
      <c r="AB10" s="44"/>
      <c r="AC10" s="44"/>
      <c r="AD10" s="2"/>
      <c r="AE10" s="2"/>
      <c r="AF10" s="2"/>
      <c r="AG10" s="2"/>
      <c r="AH10" s="2"/>
      <c r="AI10" s="2"/>
      <c r="AJ10" s="2"/>
      <c r="AK10" s="2"/>
      <c r="AL10" s="44">
        <f>データ!$U$6</f>
        <v>16551</v>
      </c>
      <c r="AM10" s="44"/>
      <c r="AN10" s="44"/>
      <c r="AO10" s="44"/>
      <c r="AP10" s="44"/>
      <c r="AQ10" s="44"/>
      <c r="AR10" s="44"/>
      <c r="AS10" s="44"/>
      <c r="AT10" s="45">
        <f>データ!$V$6</f>
        <v>128</v>
      </c>
      <c r="AU10" s="46"/>
      <c r="AV10" s="46"/>
      <c r="AW10" s="46"/>
      <c r="AX10" s="46"/>
      <c r="AY10" s="46"/>
      <c r="AZ10" s="46"/>
      <c r="BA10" s="46"/>
      <c r="BB10" s="47">
        <f>データ!$W$6</f>
        <v>129.30000000000001</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BculQuoYlZPmu10BtsiouCk+1n9RR4UPKZ9yW0I2ftWWS963nr5MzZobNQgXLGuErvLESo27cQSsoCt2+fEygA==" saltValue="RIDL5U4kwlhmN53OxbQBO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13030</v>
      </c>
      <c r="D6" s="20">
        <f t="shared" si="3"/>
        <v>46</v>
      </c>
      <c r="E6" s="20">
        <f t="shared" si="3"/>
        <v>1</v>
      </c>
      <c r="F6" s="20">
        <f t="shared" si="3"/>
        <v>0</v>
      </c>
      <c r="G6" s="20">
        <f t="shared" si="3"/>
        <v>1</v>
      </c>
      <c r="H6" s="20" t="str">
        <f t="shared" si="3"/>
        <v>北海道　当別町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58.26</v>
      </c>
      <c r="P6" s="21">
        <f t="shared" si="3"/>
        <v>108.67</v>
      </c>
      <c r="Q6" s="21">
        <f t="shared" si="3"/>
        <v>4950</v>
      </c>
      <c r="R6" s="21">
        <f t="shared" si="3"/>
        <v>15286</v>
      </c>
      <c r="S6" s="21">
        <f t="shared" si="3"/>
        <v>422.86</v>
      </c>
      <c r="T6" s="21">
        <f t="shared" si="3"/>
        <v>36.15</v>
      </c>
      <c r="U6" s="21">
        <f t="shared" si="3"/>
        <v>16551</v>
      </c>
      <c r="V6" s="21">
        <f t="shared" si="3"/>
        <v>128</v>
      </c>
      <c r="W6" s="21">
        <f t="shared" si="3"/>
        <v>129.30000000000001</v>
      </c>
      <c r="X6" s="22">
        <f>IF(X7="",NA(),X7)</f>
        <v>105.05</v>
      </c>
      <c r="Y6" s="22">
        <f t="shared" ref="Y6:AG6" si="4">IF(Y7="",NA(),Y7)</f>
        <v>102.81</v>
      </c>
      <c r="Z6" s="22">
        <f t="shared" si="4"/>
        <v>104.29</v>
      </c>
      <c r="AA6" s="22">
        <f t="shared" si="4"/>
        <v>106.61</v>
      </c>
      <c r="AB6" s="22">
        <f t="shared" si="4"/>
        <v>105.54</v>
      </c>
      <c r="AC6" s="22">
        <f t="shared" si="4"/>
        <v>108.61</v>
      </c>
      <c r="AD6" s="22">
        <f t="shared" si="4"/>
        <v>108.35</v>
      </c>
      <c r="AE6" s="22">
        <f t="shared" si="4"/>
        <v>108.84</v>
      </c>
      <c r="AF6" s="22">
        <f t="shared" si="4"/>
        <v>105.92</v>
      </c>
      <c r="AG6" s="22">
        <f t="shared" si="4"/>
        <v>106.01</v>
      </c>
      <c r="AH6" s="21" t="str">
        <f>IF(AH7="","",IF(AH7="-","【-】","【"&amp;SUBSTITUTE(TEXT(AH7,"#,##0.00"),"-","△")&amp;"】"))</f>
        <v>【108.24】</v>
      </c>
      <c r="AI6" s="22">
        <f>IF(AI7="",NA(),AI7)</f>
        <v>11.06</v>
      </c>
      <c r="AJ6" s="22">
        <f t="shared" ref="AJ6:AR6" si="5">IF(AJ7="",NA(),AJ7)</f>
        <v>7.14</v>
      </c>
      <c r="AK6" s="22">
        <f t="shared" si="5"/>
        <v>0.85</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243.42</v>
      </c>
      <c r="AU6" s="22">
        <f t="shared" ref="AU6:BC6" si="6">IF(AU7="",NA(),AU7)</f>
        <v>242.01</v>
      </c>
      <c r="AV6" s="22">
        <f t="shared" si="6"/>
        <v>262.64999999999998</v>
      </c>
      <c r="AW6" s="22">
        <f t="shared" si="6"/>
        <v>290.08999999999997</v>
      </c>
      <c r="AX6" s="22">
        <f t="shared" si="6"/>
        <v>317.52999999999997</v>
      </c>
      <c r="AY6" s="22">
        <f t="shared" si="6"/>
        <v>379.08</v>
      </c>
      <c r="AZ6" s="22">
        <f t="shared" si="6"/>
        <v>367.55</v>
      </c>
      <c r="BA6" s="22">
        <f t="shared" si="6"/>
        <v>378.56</v>
      </c>
      <c r="BB6" s="22">
        <f t="shared" si="6"/>
        <v>364.46</v>
      </c>
      <c r="BC6" s="22">
        <f t="shared" si="6"/>
        <v>338.89</v>
      </c>
      <c r="BD6" s="21" t="str">
        <f>IF(BD7="","",IF(BD7="-","【-】","【"&amp;SUBSTITUTE(TEXT(BD7,"#,##0.00"),"-","△")&amp;"】"))</f>
        <v>【243.36】</v>
      </c>
      <c r="BE6" s="22">
        <f>IF(BE7="",NA(),BE7)</f>
        <v>396.07</v>
      </c>
      <c r="BF6" s="22">
        <f t="shared" ref="BF6:BN6" si="7">IF(BF7="",NA(),BF7)</f>
        <v>413.28</v>
      </c>
      <c r="BG6" s="22">
        <f t="shared" si="7"/>
        <v>442.61</v>
      </c>
      <c r="BH6" s="22">
        <f t="shared" si="7"/>
        <v>424.79</v>
      </c>
      <c r="BI6" s="22">
        <f t="shared" si="7"/>
        <v>426.25</v>
      </c>
      <c r="BJ6" s="22">
        <f t="shared" si="7"/>
        <v>398.98</v>
      </c>
      <c r="BK6" s="22">
        <f t="shared" si="7"/>
        <v>418.68</v>
      </c>
      <c r="BL6" s="22">
        <f t="shared" si="7"/>
        <v>395.68</v>
      </c>
      <c r="BM6" s="22">
        <f t="shared" si="7"/>
        <v>403.72</v>
      </c>
      <c r="BN6" s="22">
        <f t="shared" si="7"/>
        <v>400.21</v>
      </c>
      <c r="BO6" s="21" t="str">
        <f>IF(BO7="","",IF(BO7="-","【-】","【"&amp;SUBSTITUTE(TEXT(BO7,"#,##0.00"),"-","△")&amp;"】"))</f>
        <v>【265.93】</v>
      </c>
      <c r="BP6" s="22">
        <f>IF(BP7="",NA(),BP7)</f>
        <v>69.53</v>
      </c>
      <c r="BQ6" s="22">
        <f t="shared" ref="BQ6:BY6" si="8">IF(BQ7="",NA(),BQ7)</f>
        <v>67.95</v>
      </c>
      <c r="BR6" s="22">
        <f t="shared" si="8"/>
        <v>64.53</v>
      </c>
      <c r="BS6" s="22">
        <f t="shared" si="8"/>
        <v>69.97</v>
      </c>
      <c r="BT6" s="22">
        <f t="shared" si="8"/>
        <v>69.16</v>
      </c>
      <c r="BU6" s="22">
        <f t="shared" si="8"/>
        <v>98.64</v>
      </c>
      <c r="BV6" s="22">
        <f t="shared" si="8"/>
        <v>94.78</v>
      </c>
      <c r="BW6" s="22">
        <f t="shared" si="8"/>
        <v>97.59</v>
      </c>
      <c r="BX6" s="22">
        <f t="shared" si="8"/>
        <v>92.17</v>
      </c>
      <c r="BY6" s="22">
        <f t="shared" si="8"/>
        <v>92.83</v>
      </c>
      <c r="BZ6" s="21" t="str">
        <f>IF(BZ7="","",IF(BZ7="-","【-】","【"&amp;SUBSTITUTE(TEXT(BZ7,"#,##0.00"),"-","△")&amp;"】"))</f>
        <v>【97.82】</v>
      </c>
      <c r="CA6" s="22">
        <f>IF(CA7="",NA(),CA7)</f>
        <v>369.17</v>
      </c>
      <c r="CB6" s="22">
        <f t="shared" ref="CB6:CJ6" si="9">IF(CB7="",NA(),CB7)</f>
        <v>372.89</v>
      </c>
      <c r="CC6" s="22">
        <f t="shared" si="9"/>
        <v>376.82</v>
      </c>
      <c r="CD6" s="22">
        <f t="shared" si="9"/>
        <v>375.3</v>
      </c>
      <c r="CE6" s="22">
        <f t="shared" si="9"/>
        <v>380.77</v>
      </c>
      <c r="CF6" s="22">
        <f t="shared" si="9"/>
        <v>178.92</v>
      </c>
      <c r="CG6" s="22">
        <f t="shared" si="9"/>
        <v>181.3</v>
      </c>
      <c r="CH6" s="22">
        <f t="shared" si="9"/>
        <v>181.71</v>
      </c>
      <c r="CI6" s="22">
        <f t="shared" si="9"/>
        <v>188.51</v>
      </c>
      <c r="CJ6" s="22">
        <f t="shared" si="9"/>
        <v>189.43</v>
      </c>
      <c r="CK6" s="21" t="str">
        <f>IF(CK7="","",IF(CK7="-","【-】","【"&amp;SUBSTITUTE(TEXT(CK7,"#,##0.00"),"-","△")&amp;"】"))</f>
        <v>【177.56】</v>
      </c>
      <c r="CL6" s="22">
        <f>IF(CL7="",NA(),CL7)</f>
        <v>53.29</v>
      </c>
      <c r="CM6" s="22">
        <f t="shared" ref="CM6:CU6" si="10">IF(CM7="",NA(),CM7)</f>
        <v>54.92</v>
      </c>
      <c r="CN6" s="22">
        <f t="shared" si="10"/>
        <v>54.41</v>
      </c>
      <c r="CO6" s="22">
        <f t="shared" si="10"/>
        <v>50.92</v>
      </c>
      <c r="CP6" s="22">
        <f t="shared" si="10"/>
        <v>50.33</v>
      </c>
      <c r="CQ6" s="22">
        <f t="shared" si="10"/>
        <v>55.14</v>
      </c>
      <c r="CR6" s="22">
        <f t="shared" si="10"/>
        <v>55.89</v>
      </c>
      <c r="CS6" s="22">
        <f t="shared" si="10"/>
        <v>55.72</v>
      </c>
      <c r="CT6" s="22">
        <f t="shared" si="10"/>
        <v>55.31</v>
      </c>
      <c r="CU6" s="22">
        <f t="shared" si="10"/>
        <v>55.14</v>
      </c>
      <c r="CV6" s="21" t="str">
        <f>IF(CV7="","",IF(CV7="-","【-】","【"&amp;SUBSTITUTE(TEXT(CV7,"#,##0.00"),"-","△")&amp;"】"))</f>
        <v>【59.81】</v>
      </c>
      <c r="CW6" s="22">
        <f>IF(CW7="",NA(),CW7)</f>
        <v>68.62</v>
      </c>
      <c r="CX6" s="22">
        <f t="shared" ref="CX6:DF6" si="11">IF(CX7="",NA(),CX7)</f>
        <v>65.790000000000006</v>
      </c>
      <c r="CY6" s="22">
        <f t="shared" si="11"/>
        <v>65.569999999999993</v>
      </c>
      <c r="CZ6" s="22">
        <f t="shared" si="11"/>
        <v>69.290000000000006</v>
      </c>
      <c r="DA6" s="22">
        <f t="shared" si="11"/>
        <v>70.459999999999994</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51.25</v>
      </c>
      <c r="DI6" s="22">
        <f t="shared" ref="DI6:DQ6" si="12">IF(DI7="",NA(),DI7)</f>
        <v>51.19</v>
      </c>
      <c r="DJ6" s="22">
        <f t="shared" si="12"/>
        <v>51.4</v>
      </c>
      <c r="DK6" s="22">
        <f t="shared" si="12"/>
        <v>52.16</v>
      </c>
      <c r="DL6" s="22">
        <f t="shared" si="12"/>
        <v>53.03</v>
      </c>
      <c r="DM6" s="22">
        <f t="shared" si="12"/>
        <v>49.92</v>
      </c>
      <c r="DN6" s="22">
        <f t="shared" si="12"/>
        <v>50.63</v>
      </c>
      <c r="DO6" s="22">
        <f t="shared" si="12"/>
        <v>51.29</v>
      </c>
      <c r="DP6" s="22">
        <f t="shared" si="12"/>
        <v>52.2</v>
      </c>
      <c r="DQ6" s="22">
        <f t="shared" si="12"/>
        <v>52.7</v>
      </c>
      <c r="DR6" s="21" t="str">
        <f>IF(DR7="","",IF(DR7="-","【-】","【"&amp;SUBSTITUTE(TEXT(DR7,"#,##0.00"),"-","△")&amp;"】"))</f>
        <v>【52.02】</v>
      </c>
      <c r="DS6" s="22">
        <f>IF(DS7="",NA(),DS7)</f>
        <v>27.92</v>
      </c>
      <c r="DT6" s="22">
        <f t="shared" ref="DT6:EB6" si="13">IF(DT7="",NA(),DT7)</f>
        <v>28.7</v>
      </c>
      <c r="DU6" s="22">
        <f t="shared" si="13"/>
        <v>29.41</v>
      </c>
      <c r="DV6" s="22">
        <f t="shared" si="13"/>
        <v>30.09</v>
      </c>
      <c r="DW6" s="22">
        <f t="shared" si="13"/>
        <v>30.84</v>
      </c>
      <c r="DX6" s="22">
        <f t="shared" si="13"/>
        <v>16.88</v>
      </c>
      <c r="DY6" s="22">
        <f t="shared" si="13"/>
        <v>18.28</v>
      </c>
      <c r="DZ6" s="22">
        <f t="shared" si="13"/>
        <v>19.61</v>
      </c>
      <c r="EA6" s="22">
        <f t="shared" si="13"/>
        <v>20.73</v>
      </c>
      <c r="EB6" s="22">
        <f t="shared" si="13"/>
        <v>22.86</v>
      </c>
      <c r="EC6" s="21" t="str">
        <f>IF(EC7="","",IF(EC7="-","【-】","【"&amp;SUBSTITUTE(TEXT(EC7,"#,##0.00"),"-","△")&amp;"】"))</f>
        <v>【25.37】</v>
      </c>
      <c r="ED6" s="22">
        <f>IF(ED7="",NA(),ED7)</f>
        <v>0.4</v>
      </c>
      <c r="EE6" s="22">
        <f t="shared" ref="EE6:EM6" si="14">IF(EE7="",NA(),EE7)</f>
        <v>0.55000000000000004</v>
      </c>
      <c r="EF6" s="22">
        <f t="shared" si="14"/>
        <v>0.49</v>
      </c>
      <c r="EG6" s="22">
        <f t="shared" si="14"/>
        <v>0.68</v>
      </c>
      <c r="EH6" s="22">
        <f t="shared" si="14"/>
        <v>0.79</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13030</v>
      </c>
      <c r="D7" s="24">
        <v>46</v>
      </c>
      <c r="E7" s="24">
        <v>1</v>
      </c>
      <c r="F7" s="24">
        <v>0</v>
      </c>
      <c r="G7" s="24">
        <v>1</v>
      </c>
      <c r="H7" s="24" t="s">
        <v>93</v>
      </c>
      <c r="I7" s="24" t="s">
        <v>94</v>
      </c>
      <c r="J7" s="24" t="s">
        <v>95</v>
      </c>
      <c r="K7" s="24" t="s">
        <v>96</v>
      </c>
      <c r="L7" s="24" t="s">
        <v>97</v>
      </c>
      <c r="M7" s="24" t="s">
        <v>98</v>
      </c>
      <c r="N7" s="25" t="s">
        <v>99</v>
      </c>
      <c r="O7" s="25">
        <v>58.26</v>
      </c>
      <c r="P7" s="25">
        <v>108.67</v>
      </c>
      <c r="Q7" s="25">
        <v>4950</v>
      </c>
      <c r="R7" s="25">
        <v>15286</v>
      </c>
      <c r="S7" s="25">
        <v>422.86</v>
      </c>
      <c r="T7" s="25">
        <v>36.15</v>
      </c>
      <c r="U7" s="25">
        <v>16551</v>
      </c>
      <c r="V7" s="25">
        <v>128</v>
      </c>
      <c r="W7" s="25">
        <v>129.30000000000001</v>
      </c>
      <c r="X7" s="25">
        <v>105.05</v>
      </c>
      <c r="Y7" s="25">
        <v>102.81</v>
      </c>
      <c r="Z7" s="25">
        <v>104.29</v>
      </c>
      <c r="AA7" s="25">
        <v>106.61</v>
      </c>
      <c r="AB7" s="25">
        <v>105.54</v>
      </c>
      <c r="AC7" s="25">
        <v>108.61</v>
      </c>
      <c r="AD7" s="25">
        <v>108.35</v>
      </c>
      <c r="AE7" s="25">
        <v>108.84</v>
      </c>
      <c r="AF7" s="25">
        <v>105.92</v>
      </c>
      <c r="AG7" s="25">
        <v>106.01</v>
      </c>
      <c r="AH7" s="25">
        <v>108.24</v>
      </c>
      <c r="AI7" s="25">
        <v>11.06</v>
      </c>
      <c r="AJ7" s="25">
        <v>7.14</v>
      </c>
      <c r="AK7" s="25">
        <v>0.85</v>
      </c>
      <c r="AL7" s="25">
        <v>0</v>
      </c>
      <c r="AM7" s="25">
        <v>0</v>
      </c>
      <c r="AN7" s="25">
        <v>3.59</v>
      </c>
      <c r="AO7" s="25">
        <v>3.98</v>
      </c>
      <c r="AP7" s="25">
        <v>6.02</v>
      </c>
      <c r="AQ7" s="25">
        <v>7.78</v>
      </c>
      <c r="AR7" s="25">
        <v>9.59</v>
      </c>
      <c r="AS7" s="25">
        <v>1.5</v>
      </c>
      <c r="AT7" s="25">
        <v>243.42</v>
      </c>
      <c r="AU7" s="25">
        <v>242.01</v>
      </c>
      <c r="AV7" s="25">
        <v>262.64999999999998</v>
      </c>
      <c r="AW7" s="25">
        <v>290.08999999999997</v>
      </c>
      <c r="AX7" s="25">
        <v>317.52999999999997</v>
      </c>
      <c r="AY7" s="25">
        <v>379.08</v>
      </c>
      <c r="AZ7" s="25">
        <v>367.55</v>
      </c>
      <c r="BA7" s="25">
        <v>378.56</v>
      </c>
      <c r="BB7" s="25">
        <v>364.46</v>
      </c>
      <c r="BC7" s="25">
        <v>338.89</v>
      </c>
      <c r="BD7" s="25">
        <v>243.36</v>
      </c>
      <c r="BE7" s="25">
        <v>396.07</v>
      </c>
      <c r="BF7" s="25">
        <v>413.28</v>
      </c>
      <c r="BG7" s="25">
        <v>442.61</v>
      </c>
      <c r="BH7" s="25">
        <v>424.79</v>
      </c>
      <c r="BI7" s="25">
        <v>426.25</v>
      </c>
      <c r="BJ7" s="25">
        <v>398.98</v>
      </c>
      <c r="BK7" s="25">
        <v>418.68</v>
      </c>
      <c r="BL7" s="25">
        <v>395.68</v>
      </c>
      <c r="BM7" s="25">
        <v>403.72</v>
      </c>
      <c r="BN7" s="25">
        <v>400.21</v>
      </c>
      <c r="BO7" s="25">
        <v>265.93</v>
      </c>
      <c r="BP7" s="25">
        <v>69.53</v>
      </c>
      <c r="BQ7" s="25">
        <v>67.95</v>
      </c>
      <c r="BR7" s="25">
        <v>64.53</v>
      </c>
      <c r="BS7" s="25">
        <v>69.97</v>
      </c>
      <c r="BT7" s="25">
        <v>69.16</v>
      </c>
      <c r="BU7" s="25">
        <v>98.64</v>
      </c>
      <c r="BV7" s="25">
        <v>94.78</v>
      </c>
      <c r="BW7" s="25">
        <v>97.59</v>
      </c>
      <c r="BX7" s="25">
        <v>92.17</v>
      </c>
      <c r="BY7" s="25">
        <v>92.83</v>
      </c>
      <c r="BZ7" s="25">
        <v>97.82</v>
      </c>
      <c r="CA7" s="25">
        <v>369.17</v>
      </c>
      <c r="CB7" s="25">
        <v>372.89</v>
      </c>
      <c r="CC7" s="25">
        <v>376.82</v>
      </c>
      <c r="CD7" s="25">
        <v>375.3</v>
      </c>
      <c r="CE7" s="25">
        <v>380.77</v>
      </c>
      <c r="CF7" s="25">
        <v>178.92</v>
      </c>
      <c r="CG7" s="25">
        <v>181.3</v>
      </c>
      <c r="CH7" s="25">
        <v>181.71</v>
      </c>
      <c r="CI7" s="25">
        <v>188.51</v>
      </c>
      <c r="CJ7" s="25">
        <v>189.43</v>
      </c>
      <c r="CK7" s="25">
        <v>177.56</v>
      </c>
      <c r="CL7" s="25">
        <v>53.29</v>
      </c>
      <c r="CM7" s="25">
        <v>54.92</v>
      </c>
      <c r="CN7" s="25">
        <v>54.41</v>
      </c>
      <c r="CO7" s="25">
        <v>50.92</v>
      </c>
      <c r="CP7" s="25">
        <v>50.33</v>
      </c>
      <c r="CQ7" s="25">
        <v>55.14</v>
      </c>
      <c r="CR7" s="25">
        <v>55.89</v>
      </c>
      <c r="CS7" s="25">
        <v>55.72</v>
      </c>
      <c r="CT7" s="25">
        <v>55.31</v>
      </c>
      <c r="CU7" s="25">
        <v>55.14</v>
      </c>
      <c r="CV7" s="25">
        <v>59.81</v>
      </c>
      <c r="CW7" s="25">
        <v>68.62</v>
      </c>
      <c r="CX7" s="25">
        <v>65.790000000000006</v>
      </c>
      <c r="CY7" s="25">
        <v>65.569999999999993</v>
      </c>
      <c r="CZ7" s="25">
        <v>69.290000000000006</v>
      </c>
      <c r="DA7" s="25">
        <v>70.459999999999994</v>
      </c>
      <c r="DB7" s="25">
        <v>81.39</v>
      </c>
      <c r="DC7" s="25">
        <v>81.27</v>
      </c>
      <c r="DD7" s="25">
        <v>81.260000000000005</v>
      </c>
      <c r="DE7" s="25">
        <v>80.36</v>
      </c>
      <c r="DF7" s="25">
        <v>80.13</v>
      </c>
      <c r="DG7" s="25">
        <v>89.42</v>
      </c>
      <c r="DH7" s="25">
        <v>51.25</v>
      </c>
      <c r="DI7" s="25">
        <v>51.19</v>
      </c>
      <c r="DJ7" s="25">
        <v>51.4</v>
      </c>
      <c r="DK7" s="25">
        <v>52.16</v>
      </c>
      <c r="DL7" s="25">
        <v>53.03</v>
      </c>
      <c r="DM7" s="25">
        <v>49.92</v>
      </c>
      <c r="DN7" s="25">
        <v>50.63</v>
      </c>
      <c r="DO7" s="25">
        <v>51.29</v>
      </c>
      <c r="DP7" s="25">
        <v>52.2</v>
      </c>
      <c r="DQ7" s="25">
        <v>52.7</v>
      </c>
      <c r="DR7" s="25">
        <v>52.02</v>
      </c>
      <c r="DS7" s="25">
        <v>27.92</v>
      </c>
      <c r="DT7" s="25">
        <v>28.7</v>
      </c>
      <c r="DU7" s="25">
        <v>29.41</v>
      </c>
      <c r="DV7" s="25">
        <v>30.09</v>
      </c>
      <c r="DW7" s="25">
        <v>30.84</v>
      </c>
      <c r="DX7" s="25">
        <v>16.88</v>
      </c>
      <c r="DY7" s="25">
        <v>18.28</v>
      </c>
      <c r="DZ7" s="25">
        <v>19.61</v>
      </c>
      <c r="EA7" s="25">
        <v>20.73</v>
      </c>
      <c r="EB7" s="25">
        <v>22.86</v>
      </c>
      <c r="EC7" s="25">
        <v>25.37</v>
      </c>
      <c r="ED7" s="25">
        <v>0.4</v>
      </c>
      <c r="EE7" s="25">
        <v>0.55000000000000004</v>
      </c>
      <c r="EF7" s="25">
        <v>0.49</v>
      </c>
      <c r="EG7" s="25">
        <v>0.68</v>
      </c>
      <c r="EH7" s="25">
        <v>0.79</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山下 勝也</cp:lastModifiedBy>
  <dcterms:created xsi:type="dcterms:W3CDTF">2025-01-24T06:42:58Z</dcterms:created>
  <dcterms:modified xsi:type="dcterms:W3CDTF">2025-02-28T04:01:49Z</dcterms:modified>
  <cp:category/>
</cp:coreProperties>
</file>