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lg-svdm01\電子文書共有$\2026020940B4D00819\"/>
    </mc:Choice>
  </mc:AlternateContent>
  <xr:revisionPtr revIDLastSave="0" documentId="13_ncr:1_{07830518-19B3-42B8-9D55-D81B26A226C7}" xr6:coauthVersionLast="47" xr6:coauthVersionMax="47" xr10:uidLastSave="{00000000-0000-0000-0000-000000000000}"/>
  <workbookProtection workbookAlgorithmName="SHA-512" workbookHashValue="4bKdK05ANNgCAgQXZjLH08jKaCOv1ZQZaCmoI80XPHa5qEMXsmQ3fZR9KvImdp/hTEm1KzOisRTCfCeqvClLyw==" workbookSaltValue="dQDGsOfU/aTq0fVetepjPQ==" workbookSpinCount="100000" lockStructure="1"/>
  <bookViews>
    <workbookView xWindow="-120" yWindow="-120" windowWidth="29040" windowHeight="146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<sst xmlns="http://schemas.openxmlformats.org/spreadsheetml/2006/main" count="228" uniqueCount="111">
  <si>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</si>
  <si>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</si>
  <si>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</si>
  <si>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</si>
  <si>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</si>
  <si>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</si>
  <si>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</si>
  <si>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</si>
  <si>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</si>
  <si>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</si>
  <si>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</si>
  <si>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</si>
  <si>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</si>
  <si>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</si>
  <si>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</si>
  <si>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</si>
  <si>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</si>
  <si>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</si>
  <si>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</si>
  <si>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</si>
  <si>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</si>
  <si>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</si>
  <si>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</si>
  <si>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</si>
  <si>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</si>
  <si>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</si>
  <si>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</si>
  <si>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</si>
  <si>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</si>
  <si>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</si>
  <si>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</si>
  <si>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</si>
  <si>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</si>
  <si>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</si>
  <si>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</si>
  <si>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</si>
  <si>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</si>
  <si>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</si>
  <si>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</si>
  <si>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</si>
  <si>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</si>
  <si>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</si>
  <si>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</si>
  <si>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</si>
  <si>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</si>
  <si>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</si>
  <si>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</si>
  <si>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</si>
  <si>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</si>
  <si>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</si>
  <si>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</si>
  <si>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</si>
  <si>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</si>
  <si>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</si>
  <si>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</si>
  <si>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</si>
  <si>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</si>
  <si>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</si>
  <si>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</si>
  <si>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</si>
  <si>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</si>
  <si>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</si>
  <si>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</si>
  <si>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</si>
  <si>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</si>
  <si>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</si>
  <si>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</si>
  <si>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</si>
  <si>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</si>
  <si>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</si>
  <si>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</si>
  <si>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</si>
  <si>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</si>
  <si>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</si>
  <si>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</si>
  <si>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</si>
  <si>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</si>
  <si>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</si>
  <si>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</si>
  <si>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</si>
  <si>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</si>
  <si>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</si>
  <si>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</si>
  <si>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</si>
  <si>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</si>
  <si>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</si>
  <si>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</si>
  <si>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</si>
  <si>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</si>
  <si>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</si>
  <si>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</si>
  <si>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</si>
  <si>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当別町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</si>
  <si>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</si>
  <si>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</si>
  <si>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</si>
  <si>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</si>
  <si>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</si>
  <si>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</si>
  <si>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</si>
  <si>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</si>
  <si>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</si>
  <si>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</si>
  <si>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</si>
  <si>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</si>
  <si>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</si>
  <si>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</si>
  <si>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</si>
  <si>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路の経年化（老朽化）が進んでおり、類似団体平均や全国平均と比較し、管路経年化率は高い水準、有収率は低い水準でありますが、更新計画に基づき更新を進めており、管路更新率は高い水準にあります。</t>
    <rPh sb="47" eb="50">
      <t>ユウシュウリツ</t>
    </rPh>
    <rPh sb="51" eb="52">
      <t>ヒク</t>
    </rPh>
    <rPh sb="53" eb="55">
      <t>スイジュン</t>
    </rPh>
    <phoneticPr fontId="4"/>
  </si>
  <si>
    <t>　今後、更なる経費の節減に努めることはもとより、企業誘致等による水道需要の拡大を図り、併せて人口や水需要の動向を踏まえた計画的な施設更新を行う等、効率的な経営に努めます。</t>
    <rPh sb="32" eb="34">
      <t>スイドウ</t>
    </rPh>
    <rPh sb="34" eb="36">
      <t>ジュヨウ</t>
    </rPh>
    <rPh sb="37" eb="39">
      <t>カクダイ</t>
    </rPh>
    <phoneticPr fontId="4"/>
  </si>
  <si>
    <t>　経営の根幹を成す給水収益は、給水人口の減少により、減収傾向であり、又、給水に係る経費等が高い状況の中、事業の継続には、給水収益以外の収入（一般会計繰入金）に依存せざるを得ません。
　今後も給水収益の減少が見込まれる中、安定的に経営するためには、適正な料金水準の確保のほか、給水原価（給水に要する費用）の上昇を抑制するため、維持管理費等の削減に努める必要があります。
　なお、類似団体（人口規模等運営形態が似ている市町村）平均や全国平均と経営状況を比較した場合、料金水準を評価する料金回収率は低く、水道水１㎥を供給するために要する費用を示す給水原価は高い水準にあります。</t>
    <rPh sb="236" eb="238">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</si>
</sst>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0.49</c:v>
                </c:pt>
                <c:pt idx="2">
                  <c:v>0.68</c:v>
                </c:pt>
                <c:pt idx="3">
                  <c:v>0.79</c:v>
                </c:pt>
                <c:pt idx="4">
                  <c:v>0.93</c:v>
                </c:pt>
              </c:numCache>
            </c:numRef>
          </c:val>
          <c:extLst>
            <c:ext xmlns:c16="http://schemas.microsoft.com/office/drawing/2014/chart" uri="{C3380CC4-5D6E-409C-BE32-E72D297353CC}">
              <c16:uniqueId val="{00000000-F38D-4016-A2A3-56544B913E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38D-4016-A2A3-56544B913E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54.92</c:v>
                </c:pt>
                <c:pt idx="1">
                  <c:v>54.41</c:v>
                </c:pt>
                <c:pt idx="2">
                  <c:v>50.92</c:v>
                </c:pt>
                <c:pt idx="3">
                  <c:v>50.33</c:v>
                </c:pt>
                <c:pt idx="4">
                  <c:v>51.49</c:v>
                </c:pt>
              </c:numCache>
            </c:numRef>
          </c:val>
          <c:extLst>
            <c:ext xmlns:c16="http://schemas.microsoft.com/office/drawing/2014/chart" uri="{C3380CC4-5D6E-409C-BE32-E72D297353CC}">
              <c16:uniqueId val="{00000000-C7CB-41CA-827C-BC0C90B93F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C7CB-41CA-827C-BC0C90B93F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65.790000000000006</c:v>
                </c:pt>
                <c:pt idx="1">
                  <c:v>65.569999999999993</c:v>
                </c:pt>
                <c:pt idx="2">
                  <c:v>69.290000000000006</c:v>
                </c:pt>
                <c:pt idx="3">
                  <c:v>70.459999999999994</c:v>
                </c:pt>
                <c:pt idx="4">
                  <c:v>68.69</c:v>
                </c:pt>
              </c:numCache>
            </c:numRef>
          </c:val>
          <c:extLst>
            <c:ext xmlns:c16="http://schemas.microsoft.com/office/drawing/2014/chart" uri="{C3380CC4-5D6E-409C-BE32-E72D297353CC}">
              <c16:uniqueId val="{00000000-0AC8-49DD-92A9-B48D99FC8B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AC8-49DD-92A9-B48D99FC8B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102.81</c:v>
                </c:pt>
                <c:pt idx="1">
                  <c:v>104.29</c:v>
                </c:pt>
                <c:pt idx="2">
                  <c:v>106.61</c:v>
                </c:pt>
                <c:pt idx="3">
                  <c:v>105.54</c:v>
                </c:pt>
                <c:pt idx="4">
                  <c:v>101.92</c:v>
                </c:pt>
              </c:numCache>
            </c:numRef>
          </c:val>
          <c:extLst>
            <c:ext xmlns:c16="http://schemas.microsoft.com/office/drawing/2014/chart" uri="{C3380CC4-5D6E-409C-BE32-E72D297353CC}">
              <c16:uniqueId val="{00000000-55A9-496B-8819-BFD5BE7461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5A9-496B-8819-BFD5BE7461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51.19</c:v>
                </c:pt>
                <c:pt idx="1">
                  <c:v>51.4</c:v>
                </c:pt>
                <c:pt idx="2">
                  <c:v>52.16</c:v>
                </c:pt>
                <c:pt idx="3">
                  <c:v>53.03</c:v>
                </c:pt>
                <c:pt idx="4">
                  <c:v>53.67</c:v>
                </c:pt>
              </c:numCache>
            </c:numRef>
          </c:val>
          <c:extLst>
            <c:ext xmlns:c16="http://schemas.microsoft.com/office/drawing/2014/chart" uri="{C3380CC4-5D6E-409C-BE32-E72D297353CC}">
              <c16:uniqueId val="{00000000-9C61-4CE3-BD59-40DCDF0C17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C61-4CE3-BD59-40DCDF0C17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28.7</c:v>
                </c:pt>
                <c:pt idx="1">
                  <c:v>29.41</c:v>
                </c:pt>
                <c:pt idx="2">
                  <c:v>30.09</c:v>
                </c:pt>
                <c:pt idx="3">
                  <c:v>30.84</c:v>
                </c:pt>
                <c:pt idx="4">
                  <c:v>33.11</c:v>
                </c:pt>
              </c:numCache>
            </c:numRef>
          </c:val>
          <c:extLst>
            <c:ext xmlns:c16="http://schemas.microsoft.com/office/drawing/2014/chart" uri="{C3380CC4-5D6E-409C-BE32-E72D297353CC}">
              <c16:uniqueId val="{00000000-91D9-4F45-8D2C-B03F94553D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1D9-4F45-8D2C-B03F94553D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7.14</c:v>
                </c:pt>
                <c:pt idx="1">
                  <c:v>0.85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74E-47F3-8B49-0BE4272E93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74E-47F3-8B49-0BE4272E93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242.01</c:v>
                </c:pt>
                <c:pt idx="1">
                  <c:v>262.64999999999998</c:v>
                </c:pt>
                <c:pt idx="2">
                  <c:v>290.08999999999997</c:v>
                </c:pt>
                <c:pt idx="3">
                  <c:v>317.52999999999997</c:v>
                </c:pt>
                <c:pt idx="4">
                  <c:v>301.16000000000003</c:v>
                </c:pt>
              </c:numCache>
            </c:numRef>
          </c:val>
          <c:extLst>
            <c:ext xmlns:c16="http://schemas.microsoft.com/office/drawing/2014/chart" uri="{C3380CC4-5D6E-409C-BE32-E72D297353CC}">
              <c16:uniqueId val="{00000000-C548-45C5-A883-BB03BC905C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548-45C5-A883-BB03BC905C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413.28</c:v>
                </c:pt>
                <c:pt idx="1">
                  <c:v>442.61</c:v>
                </c:pt>
                <c:pt idx="2">
                  <c:v>424.79</c:v>
                </c:pt>
                <c:pt idx="3">
                  <c:v>426.25</c:v>
                </c:pt>
                <c:pt idx="4">
                  <c:v>439.47</c:v>
                </c:pt>
              </c:numCache>
            </c:numRef>
          </c:val>
          <c:extLst>
            <c:ext xmlns:c16="http://schemas.microsoft.com/office/drawing/2014/chart" uri="{C3380CC4-5D6E-409C-BE32-E72D297353CC}">
              <c16:uniqueId val="{00000000-7572-4134-8BCD-9978A39CDA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572-4134-8BCD-9978A39CDA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67.95</c:v>
                </c:pt>
                <c:pt idx="1">
                  <c:v>64.53</c:v>
                </c:pt>
                <c:pt idx="2">
                  <c:v>69.97</c:v>
                </c:pt>
                <c:pt idx="3">
                  <c:v>69.16</c:v>
                </c:pt>
                <c:pt idx="4">
                  <c:v>68.040000000000006</c:v>
                </c:pt>
              </c:numCache>
            </c:numRef>
          </c:val>
          <c:extLst>
            <c:ext xmlns:c16="http://schemas.microsoft.com/office/drawing/2014/chart" uri="{C3380CC4-5D6E-409C-BE32-E72D297353CC}">
              <c16:uniqueId val="{00000000-00BF-4E6D-B57F-0A25B689815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0BF-4E6D-B57F-0A25B689815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372.89</c:v>
                </c:pt>
                <c:pt idx="1">
                  <c:v>376.82</c:v>
                </c:pt>
                <c:pt idx="2">
                  <c:v>375.3</c:v>
                </c:pt>
                <c:pt idx="3">
                  <c:v>380.77</c:v>
                </c:pt>
                <c:pt idx="4">
                  <c:v>388.52</c:v>
                </c:pt>
              </c:numCache>
            </c:numRef>
          </c:val>
          <c:extLst>
            <c:ext xmlns:c16="http://schemas.microsoft.com/office/drawing/2014/chart" uri="{C3380CC4-5D6E-409C-BE32-E72D297353CC}">
              <c16:uniqueId val="{00000000-AC0A-4686-90BA-7A4C5B5769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C0A-4686-90BA-7A4C5B5769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当別町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15113</v>
      </c>
      <c r="AM8" s="65"/>
      <c r="AN8" s="65"/>
      <c r="AO8" s="65"/>
      <c r="AP8" s="65"/>
      <c r="AQ8" s="65"/>
      <c r="AR8" s="65"/>
      <c r="AS8" s="65"/>
      <c r="AT8" s="36">
        <f>データ!$S$6</f>
        <v>422.86</v>
      </c>
      <c r="AU8" s="37"/>
      <c r="AV8" s="37"/>
      <c r="AW8" s="37"/>
      <c r="AX8" s="37"/>
      <c r="AY8" s="37"/>
      <c r="AZ8" s="37"/>
      <c r="BA8" s="37"/>
      <c r="BB8" s="54">
        <f>データ!$T$6</f>
        <v>35.74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57.01</v>
      </c>
      <c r="J10" s="37"/>
      <c r="K10" s="37"/>
      <c r="L10" s="37"/>
      <c r="M10" s="37"/>
      <c r="N10" s="37"/>
      <c r="O10" s="64"/>
      <c r="P10" s="54">
        <f>データ!$P$6</f>
        <v>109.17</v>
      </c>
      <c r="Q10" s="54"/>
      <c r="R10" s="54"/>
      <c r="S10" s="54"/>
      <c r="T10" s="54"/>
      <c r="U10" s="54"/>
      <c r="V10" s="54"/>
      <c r="W10" s="65">
        <f>データ!$Q$6</f>
        <v>4950</v>
      </c>
      <c r="X10" s="65"/>
      <c r="Y10" s="65"/>
      <c r="Z10" s="65"/>
      <c r="AA10" s="65"/>
      <c r="AB10" s="65"/>
      <c r="AC10" s="65"/>
      <c r="AD10" s="2"/>
      <c r="AE10" s="2"/>
      <c r="AF10" s="2"/>
      <c r="AG10" s="2"/>
      <c r="AH10" s="2"/>
      <c r="AI10" s="2"/>
      <c r="AJ10" s="2"/>
      <c r="AK10" s="2"/>
      <c r="AL10" s="65">
        <f>データ!$U$6</f>
        <v>16361</v>
      </c>
      <c r="AM10" s="65"/>
      <c r="AN10" s="65"/>
      <c r="AO10" s="65"/>
      <c r="AP10" s="65"/>
      <c r="AQ10" s="65"/>
      <c r="AR10" s="65"/>
      <c r="AS10" s="65"/>
      <c r="AT10" s="36">
        <f>データ!$V$6</f>
        <v>128</v>
      </c>
      <c r="AU10" s="37"/>
      <c r="AV10" s="37"/>
      <c r="AW10" s="37"/>
      <c r="AX10" s="37"/>
      <c r="AY10" s="37"/>
      <c r="AZ10" s="37"/>
      <c r="BA10" s="37"/>
      <c r="BB10" s="54">
        <f>データ!$W$6</f>
        <v>127.82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OkJRNBqnuAEsghBvuRQBuVqzHWD6C01OQo8lQjNw9bztRZ4whVwr+5863F0wZ0eCLbZz2O+XZsmiMylTY8XTA==" saltValue="Q9pim609QIzkJuLvK/PN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13030</v>
      </c>
      <c r="D6" s="20">
        <f t="shared" si="3"/>
        <v>46</v>
      </c>
      <c r="E6" s="20">
        <f t="shared" si="3"/>
        <v>1</v>
      </c>
      <c r="F6" s="20">
        <f t="shared" si="3"/>
        <v>0</v>
      </c>
      <c r="G6" s="20">
        <f t="shared" si="3"/>
        <v>1</v>
      </c>
      <c r="H6" s="20" t="str">
        <f t="shared" si="3"/>
        <v>北海道　当別町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57.01</v>
      </c>
      <c r="P6" s="21">
        <f t="shared" si="3"/>
        <v>109.17</v>
      </c>
      <c r="Q6" s="21">
        <f t="shared" si="3"/>
        <v>4950</v>
      </c>
      <c r="R6" s="21">
        <f t="shared" si="3"/>
        <v>15113</v>
      </c>
      <c r="S6" s="21">
        <f t="shared" si="3"/>
        <v>422.86</v>
      </c>
      <c r="T6" s="21">
        <f t="shared" si="3"/>
        <v>35.74</v>
      </c>
      <c r="U6" s="21">
        <f t="shared" si="3"/>
        <v>16361</v>
      </c>
      <c r="V6" s="21">
        <f t="shared" si="3"/>
        <v>128</v>
      </c>
      <c r="W6" s="21">
        <f t="shared" si="3"/>
        <v>127.82</v>
      </c>
      <c r="X6" s="22">
        <f>IF(X7="",NA(),X7)</f>
        <v>102.81</v>
      </c>
      <c r="Y6" s="22">
        <f t="shared" ref="Y6:AG6" si="4">IF(Y7="",NA(),Y7)</f>
        <v>104.29</v>
      </c>
      <c r="Z6" s="22">
        <f t="shared" si="4"/>
        <v>106.61</v>
      </c>
      <c r="AA6" s="22">
        <f t="shared" si="4"/>
        <v>105.54</v>
      </c>
      <c r="AB6" s="22">
        <f t="shared" si="4"/>
        <v>101.92</v>
      </c>
      <c r="AC6" s="22">
        <f t="shared" si="4"/>
        <v>108.35</v>
      </c>
      <c r="AD6" s="22">
        <f t="shared" si="4"/>
        <v>108.84</v>
      </c>
      <c r="AE6" s="22">
        <f t="shared" si="4"/>
        <v>105.92</v>
      </c>
      <c r="AF6" s="22">
        <f t="shared" si="4"/>
        <v>106.01</v>
      </c>
      <c r="AG6" s="22">
        <f t="shared" si="4"/>
        <v>103.74</v>
      </c>
      <c r="AH6" s="21" t="str">
        <f>IF(AH7="","",IF(AH7="-","【-】","【"&amp;SUBSTITUTE(TEXT(AH7,"#,##0.00"),"-","△")&amp;"】"))</f>
        <v>【107.26】</v>
      </c>
      <c r="AI6" s="22">
        <f>IF(AI7="",NA(),AI7)</f>
        <v>7.14</v>
      </c>
      <c r="AJ6" s="22">
        <f t="shared" ref="AJ6:AR6" si="5">IF(AJ7="",NA(),AJ7)</f>
        <v>0.85</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242.01</v>
      </c>
      <c r="AU6" s="22">
        <f t="shared" ref="AU6:BC6" si="6">IF(AU7="",NA(),AU7)</f>
        <v>262.64999999999998</v>
      </c>
      <c r="AV6" s="22">
        <f t="shared" si="6"/>
        <v>290.08999999999997</v>
      </c>
      <c r="AW6" s="22">
        <f t="shared" si="6"/>
        <v>317.52999999999997</v>
      </c>
      <c r="AX6" s="22">
        <f t="shared" si="6"/>
        <v>301.16000000000003</v>
      </c>
      <c r="AY6" s="22">
        <f t="shared" si="6"/>
        <v>367.55</v>
      </c>
      <c r="AZ6" s="22">
        <f t="shared" si="6"/>
        <v>378.56</v>
      </c>
      <c r="BA6" s="22">
        <f t="shared" si="6"/>
        <v>364.46</v>
      </c>
      <c r="BB6" s="22">
        <f t="shared" si="6"/>
        <v>338.89</v>
      </c>
      <c r="BC6" s="22">
        <f t="shared" si="6"/>
        <v>352.34</v>
      </c>
      <c r="BD6" s="21" t="str">
        <f>IF(BD7="","",IF(BD7="-","【-】","【"&amp;SUBSTITUTE(TEXT(BD7,"#,##0.00"),"-","△")&amp;"】"))</f>
        <v>【239.69】</v>
      </c>
      <c r="BE6" s="22">
        <f>IF(BE7="",NA(),BE7)</f>
        <v>413.28</v>
      </c>
      <c r="BF6" s="22">
        <f t="shared" ref="BF6:BN6" si="7">IF(BF7="",NA(),BF7)</f>
        <v>442.61</v>
      </c>
      <c r="BG6" s="22">
        <f t="shared" si="7"/>
        <v>424.79</v>
      </c>
      <c r="BH6" s="22">
        <f t="shared" si="7"/>
        <v>426.25</v>
      </c>
      <c r="BI6" s="22">
        <f t="shared" si="7"/>
        <v>439.47</v>
      </c>
      <c r="BJ6" s="22">
        <f t="shared" si="7"/>
        <v>418.68</v>
      </c>
      <c r="BK6" s="22">
        <f t="shared" si="7"/>
        <v>395.68</v>
      </c>
      <c r="BL6" s="22">
        <f t="shared" si="7"/>
        <v>403.72</v>
      </c>
      <c r="BM6" s="22">
        <f t="shared" si="7"/>
        <v>400.21</v>
      </c>
      <c r="BN6" s="22">
        <f t="shared" si="7"/>
        <v>391.13</v>
      </c>
      <c r="BO6" s="21" t="str">
        <f>IF(BO7="","",IF(BO7="-","【-】","【"&amp;SUBSTITUTE(TEXT(BO7,"#,##0.00"),"-","△")&amp;"】"))</f>
        <v>【264.86】</v>
      </c>
      <c r="BP6" s="22">
        <f>IF(BP7="",NA(),BP7)</f>
        <v>67.95</v>
      </c>
      <c r="BQ6" s="22">
        <f t="shared" ref="BQ6:BY6" si="8">IF(BQ7="",NA(),BQ7)</f>
        <v>64.53</v>
      </c>
      <c r="BR6" s="22">
        <f t="shared" si="8"/>
        <v>69.97</v>
      </c>
      <c r="BS6" s="22">
        <f t="shared" si="8"/>
        <v>69.16</v>
      </c>
      <c r="BT6" s="22">
        <f t="shared" si="8"/>
        <v>68.040000000000006</v>
      </c>
      <c r="BU6" s="22">
        <f t="shared" si="8"/>
        <v>94.78</v>
      </c>
      <c r="BV6" s="22">
        <f t="shared" si="8"/>
        <v>97.59</v>
      </c>
      <c r="BW6" s="22">
        <f t="shared" si="8"/>
        <v>92.17</v>
      </c>
      <c r="BX6" s="22">
        <f t="shared" si="8"/>
        <v>92.83</v>
      </c>
      <c r="BY6" s="22">
        <f t="shared" si="8"/>
        <v>92.16</v>
      </c>
      <c r="BZ6" s="21" t="str">
        <f>IF(BZ7="","",IF(BZ7="-","【-】","【"&amp;SUBSTITUTE(TEXT(BZ7,"#,##0.00"),"-","△")&amp;"】"))</f>
        <v>【97.59】</v>
      </c>
      <c r="CA6" s="22">
        <f>IF(CA7="",NA(),CA7)</f>
        <v>372.89</v>
      </c>
      <c r="CB6" s="22">
        <f t="shared" ref="CB6:CJ6" si="9">IF(CB7="",NA(),CB7)</f>
        <v>376.82</v>
      </c>
      <c r="CC6" s="22">
        <f t="shared" si="9"/>
        <v>375.3</v>
      </c>
      <c r="CD6" s="22">
        <f t="shared" si="9"/>
        <v>380.77</v>
      </c>
      <c r="CE6" s="22">
        <f t="shared" si="9"/>
        <v>388.52</v>
      </c>
      <c r="CF6" s="22">
        <f t="shared" si="9"/>
        <v>181.3</v>
      </c>
      <c r="CG6" s="22">
        <f t="shared" si="9"/>
        <v>181.71</v>
      </c>
      <c r="CH6" s="22">
        <f t="shared" si="9"/>
        <v>188.51</v>
      </c>
      <c r="CI6" s="22">
        <f t="shared" si="9"/>
        <v>189.43</v>
      </c>
      <c r="CJ6" s="22">
        <f t="shared" si="9"/>
        <v>196.75</v>
      </c>
      <c r="CK6" s="21" t="str">
        <f>IF(CK7="","",IF(CK7="-","【-】","【"&amp;SUBSTITUTE(TEXT(CK7,"#,##0.00"),"-","△")&amp;"】"))</f>
        <v>【181.66】</v>
      </c>
      <c r="CL6" s="22">
        <f>IF(CL7="",NA(),CL7)</f>
        <v>54.92</v>
      </c>
      <c r="CM6" s="22">
        <f t="shared" ref="CM6:CU6" si="10">IF(CM7="",NA(),CM7)</f>
        <v>54.41</v>
      </c>
      <c r="CN6" s="22">
        <f t="shared" si="10"/>
        <v>50.92</v>
      </c>
      <c r="CO6" s="22">
        <f t="shared" si="10"/>
        <v>50.33</v>
      </c>
      <c r="CP6" s="22">
        <f t="shared" si="10"/>
        <v>51.49</v>
      </c>
      <c r="CQ6" s="22">
        <f t="shared" si="10"/>
        <v>55.89</v>
      </c>
      <c r="CR6" s="22">
        <f t="shared" si="10"/>
        <v>55.72</v>
      </c>
      <c r="CS6" s="22">
        <f t="shared" si="10"/>
        <v>55.31</v>
      </c>
      <c r="CT6" s="22">
        <f t="shared" si="10"/>
        <v>55.14</v>
      </c>
      <c r="CU6" s="22">
        <f t="shared" si="10"/>
        <v>54.99</v>
      </c>
      <c r="CV6" s="21" t="str">
        <f>IF(CV7="","",IF(CV7="-","【-】","【"&amp;SUBSTITUTE(TEXT(CV7,"#,##0.00"),"-","△")&amp;"】"))</f>
        <v>【60.21】</v>
      </c>
      <c r="CW6" s="22">
        <f>IF(CW7="",NA(),CW7)</f>
        <v>65.790000000000006</v>
      </c>
      <c r="CX6" s="22">
        <f t="shared" ref="CX6:DF6" si="11">IF(CX7="",NA(),CX7)</f>
        <v>65.569999999999993</v>
      </c>
      <c r="CY6" s="22">
        <f t="shared" si="11"/>
        <v>69.290000000000006</v>
      </c>
      <c r="CZ6" s="22">
        <f t="shared" si="11"/>
        <v>70.459999999999994</v>
      </c>
      <c r="DA6" s="22">
        <f t="shared" si="11"/>
        <v>68.69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51.19</v>
      </c>
      <c r="DI6" s="22">
        <f t="shared" ref="DI6:DQ6" si="12">IF(DI7="",NA(),DI7)</f>
        <v>51.4</v>
      </c>
      <c r="DJ6" s="22">
        <f t="shared" si="12"/>
        <v>52.16</v>
      </c>
      <c r="DK6" s="22">
        <f t="shared" si="12"/>
        <v>53.03</v>
      </c>
      <c r="DL6" s="22">
        <f t="shared" si="12"/>
        <v>53.67</v>
      </c>
      <c r="DM6" s="22">
        <f t="shared" si="12"/>
        <v>50.63</v>
      </c>
      <c r="DN6" s="22">
        <f t="shared" si="12"/>
        <v>51.29</v>
      </c>
      <c r="DO6" s="22">
        <f t="shared" si="12"/>
        <v>52.2</v>
      </c>
      <c r="DP6" s="22">
        <f t="shared" si="12"/>
        <v>52.7</v>
      </c>
      <c r="DQ6" s="22">
        <f t="shared" si="12"/>
        <v>53.48</v>
      </c>
      <c r="DR6" s="21" t="str">
        <f>IF(DR7="","",IF(DR7="-","【-】","【"&amp;SUBSTITUTE(TEXT(DR7,"#,##0.00"),"-","△")&amp;"】"))</f>
        <v>【52.41】</v>
      </c>
      <c r="DS6" s="22">
        <f>IF(DS7="",NA(),DS7)</f>
        <v>28.7</v>
      </c>
      <c r="DT6" s="22">
        <f t="shared" ref="DT6:EB6" si="13">IF(DT7="",NA(),DT7)</f>
        <v>29.41</v>
      </c>
      <c r="DU6" s="22">
        <f t="shared" si="13"/>
        <v>30.09</v>
      </c>
      <c r="DV6" s="22">
        <f t="shared" si="13"/>
        <v>30.84</v>
      </c>
      <c r="DW6" s="22">
        <f t="shared" si="13"/>
        <v>33.11</v>
      </c>
      <c r="DX6" s="22">
        <f t="shared" si="13"/>
        <v>18.28</v>
      </c>
      <c r="DY6" s="22">
        <f t="shared" si="13"/>
        <v>19.61</v>
      </c>
      <c r="DZ6" s="22">
        <f t="shared" si="13"/>
        <v>20.73</v>
      </c>
      <c r="EA6" s="22">
        <f t="shared" si="13"/>
        <v>22.86</v>
      </c>
      <c r="EB6" s="22">
        <f t="shared" si="13"/>
        <v>24.31</v>
      </c>
      <c r="EC6" s="21" t="str">
        <f>IF(EC7="","",IF(EC7="-","【-】","【"&amp;SUBSTITUTE(TEXT(EC7,"#,##0.00"),"-","△")&amp;"】"))</f>
        <v>【26.78】</v>
      </c>
      <c r="ED6" s="22">
        <f>IF(ED7="",NA(),ED7)</f>
        <v>0.55000000000000004</v>
      </c>
      <c r="EE6" s="22">
        <f t="shared" ref="EE6:EM6" si="14">IF(EE7="",NA(),EE7)</f>
        <v>0.49</v>
      </c>
      <c r="EF6" s="22">
        <f t="shared" si="14"/>
        <v>0.68</v>
      </c>
      <c r="EG6" s="22">
        <f t="shared" si="14"/>
        <v>0.79</v>
      </c>
      <c r="EH6" s="22">
        <f t="shared" si="14"/>
        <v>0.93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13030</v>
      </c>
      <c r="D7" s="24">
        <v>46</v>
      </c>
      <c r="E7" s="24">
        <v>1</v>
      </c>
      <c r="F7" s="24">
        <v>0</v>
      </c>
      <c r="G7" s="24">
        <v>1</v>
      </c>
      <c r="H7" s="24" t="s">
        <v>92</v>
      </c>
      <c r="I7" s="24" t="s">
        <v>93</v>
      </c>
      <c r="J7" s="24" t="s">
        <v>94</v>
      </c>
      <c r="K7" s="24" t="s">
        <v>95</v>
      </c>
      <c r="L7" s="24" t="s">
        <v>96</v>
      </c>
      <c r="M7" s="24" t="s">
        <v>97</v>
      </c>
      <c r="N7" s="25" t="s">
        <v>98</v>
      </c>
      <c r="O7" s="25">
        <v>57.01</v>
      </c>
      <c r="P7" s="25">
        <v>109.17</v>
      </c>
      <c r="Q7" s="25">
        <v>4950</v>
      </c>
      <c r="R7" s="25">
        <v>15113</v>
      </c>
      <c r="S7" s="25">
        <v>422.86</v>
      </c>
      <c r="T7" s="25">
        <v>35.74</v>
      </c>
      <c r="U7" s="25">
        <v>16361</v>
      </c>
      <c r="V7" s="25">
        <v>128</v>
      </c>
      <c r="W7" s="25">
        <v>127.82</v>
      </c>
      <c r="X7" s="25">
        <v>102.81</v>
      </c>
      <c r="Y7" s="25">
        <v>104.29</v>
      </c>
      <c r="Z7" s="25">
        <v>106.61</v>
      </c>
      <c r="AA7" s="25">
        <v>105.54</v>
      </c>
      <c r="AB7" s="25">
        <v>101.92</v>
      </c>
      <c r="AC7" s="25">
        <v>108.35</v>
      </c>
      <c r="AD7" s="25">
        <v>108.84</v>
      </c>
      <c r="AE7" s="25">
        <v>105.92</v>
      </c>
      <c r="AF7" s="25">
        <v>106.01</v>
      </c>
      <c r="AG7" s="25">
        <v>103.74</v>
      </c>
      <c r="AH7" s="25">
        <v>107.26</v>
      </c>
      <c r="AI7" s="25">
        <v>7.14</v>
      </c>
      <c r="AJ7" s="25">
        <v>0.85</v>
      </c>
      <c r="AK7" s="25">
        <v>0</v>
      </c>
      <c r="AL7" s="25">
        <v>0</v>
      </c>
      <c r="AM7" s="25">
        <v>0</v>
      </c>
      <c r="AN7" s="25">
        <v>3.98</v>
      </c>
      <c r="AO7" s="25">
        <v>6.02</v>
      </c>
      <c r="AP7" s="25">
        <v>7.78</v>
      </c>
      <c r="AQ7" s="25">
        <v>9.59</v>
      </c>
      <c r="AR7" s="25">
        <v>11.55</v>
      </c>
      <c r="AS7" s="25">
        <v>1.61</v>
      </c>
      <c r="AT7" s="25">
        <v>242.01</v>
      </c>
      <c r="AU7" s="25">
        <v>262.64999999999998</v>
      </c>
      <c r="AV7" s="25">
        <v>290.08999999999997</v>
      </c>
      <c r="AW7" s="25">
        <v>317.52999999999997</v>
      </c>
      <c r="AX7" s="25">
        <v>301.16000000000003</v>
      </c>
      <c r="AY7" s="25">
        <v>367.55</v>
      </c>
      <c r="AZ7" s="25">
        <v>378.56</v>
      </c>
      <c r="BA7" s="25">
        <v>364.46</v>
      </c>
      <c r="BB7" s="25">
        <v>338.89</v>
      </c>
      <c r="BC7" s="25">
        <v>352.34</v>
      </c>
      <c r="BD7" s="25">
        <v>239.69</v>
      </c>
      <c r="BE7" s="25">
        <v>413.28</v>
      </c>
      <c r="BF7" s="25">
        <v>442.61</v>
      </c>
      <c r="BG7" s="25">
        <v>424.79</v>
      </c>
      <c r="BH7" s="25">
        <v>426.25</v>
      </c>
      <c r="BI7" s="25">
        <v>439.47</v>
      </c>
      <c r="BJ7" s="25">
        <v>418.68</v>
      </c>
      <c r="BK7" s="25">
        <v>395.68</v>
      </c>
      <c r="BL7" s="25">
        <v>403.72</v>
      </c>
      <c r="BM7" s="25">
        <v>400.21</v>
      </c>
      <c r="BN7" s="25">
        <v>391.13</v>
      </c>
      <c r="BO7" s="25">
        <v>264.86</v>
      </c>
      <c r="BP7" s="25">
        <v>67.95</v>
      </c>
      <c r="BQ7" s="25">
        <v>64.53</v>
      </c>
      <c r="BR7" s="25">
        <v>69.97</v>
      </c>
      <c r="BS7" s="25">
        <v>69.16</v>
      </c>
      <c r="BT7" s="25">
        <v>68.040000000000006</v>
      </c>
      <c r="BU7" s="25">
        <v>94.78</v>
      </c>
      <c r="BV7" s="25">
        <v>97.59</v>
      </c>
      <c r="BW7" s="25">
        <v>92.17</v>
      </c>
      <c r="BX7" s="25">
        <v>92.83</v>
      </c>
      <c r="BY7" s="25">
        <v>92.16</v>
      </c>
      <c r="BZ7" s="25">
        <v>97.59</v>
      </c>
      <c r="CA7" s="25">
        <v>372.89</v>
      </c>
      <c r="CB7" s="25">
        <v>376.82</v>
      </c>
      <c r="CC7" s="25">
        <v>375.3</v>
      </c>
      <c r="CD7" s="25">
        <v>380.77</v>
      </c>
      <c r="CE7" s="25">
        <v>388.52</v>
      </c>
      <c r="CF7" s="25">
        <v>181.3</v>
      </c>
      <c r="CG7" s="25">
        <v>181.71</v>
      </c>
      <c r="CH7" s="25">
        <v>188.51</v>
      </c>
      <c r="CI7" s="25">
        <v>189.43</v>
      </c>
      <c r="CJ7" s="25">
        <v>196.75</v>
      </c>
      <c r="CK7" s="25">
        <v>181.66</v>
      </c>
      <c r="CL7" s="25">
        <v>54.92</v>
      </c>
      <c r="CM7" s="25">
        <v>54.41</v>
      </c>
      <c r="CN7" s="25">
        <v>50.92</v>
      </c>
      <c r="CO7" s="25">
        <v>50.33</v>
      </c>
      <c r="CP7" s="25">
        <v>51.49</v>
      </c>
      <c r="CQ7" s="25">
        <v>55.89</v>
      </c>
      <c r="CR7" s="25">
        <v>55.72</v>
      </c>
      <c r="CS7" s="25">
        <v>55.31</v>
      </c>
      <c r="CT7" s="25">
        <v>55.14</v>
      </c>
      <c r="CU7" s="25">
        <v>54.99</v>
      </c>
      <c r="CV7" s="25">
        <v>60.21</v>
      </c>
      <c r="CW7" s="25">
        <v>65.790000000000006</v>
      </c>
      <c r="CX7" s="25">
        <v>65.569999999999993</v>
      </c>
      <c r="CY7" s="25">
        <v>69.290000000000006</v>
      </c>
      <c r="CZ7" s="25">
        <v>70.459999999999994</v>
      </c>
      <c r="DA7" s="25">
        <v>68.69</v>
      </c>
      <c r="DB7" s="25">
        <v>81.27</v>
      </c>
      <c r="DC7" s="25">
        <v>81.260000000000005</v>
      </c>
      <c r="DD7" s="25">
        <v>80.36</v>
      </c>
      <c r="DE7" s="25">
        <v>80.13</v>
      </c>
      <c r="DF7" s="25">
        <v>79.34</v>
      </c>
      <c r="DG7" s="25">
        <v>89.21</v>
      </c>
      <c r="DH7" s="25">
        <v>51.19</v>
      </c>
      <c r="DI7" s="25">
        <v>51.4</v>
      </c>
      <c r="DJ7" s="25">
        <v>52.16</v>
      </c>
      <c r="DK7" s="25">
        <v>53.03</v>
      </c>
      <c r="DL7" s="25">
        <v>53.67</v>
      </c>
      <c r="DM7" s="25">
        <v>50.63</v>
      </c>
      <c r="DN7" s="25">
        <v>51.29</v>
      </c>
      <c r="DO7" s="25">
        <v>52.2</v>
      </c>
      <c r="DP7" s="25">
        <v>52.7</v>
      </c>
      <c r="DQ7" s="25">
        <v>53.48</v>
      </c>
      <c r="DR7" s="25">
        <v>52.41</v>
      </c>
      <c r="DS7" s="25">
        <v>28.7</v>
      </c>
      <c r="DT7" s="25">
        <v>29.41</v>
      </c>
      <c r="DU7" s="25">
        <v>30.09</v>
      </c>
      <c r="DV7" s="25">
        <v>30.84</v>
      </c>
      <c r="DW7" s="25">
        <v>33.11</v>
      </c>
      <c r="DX7" s="25">
        <v>18.28</v>
      </c>
      <c r="DY7" s="25">
        <v>19.61</v>
      </c>
      <c r="DZ7" s="25">
        <v>20.73</v>
      </c>
      <c r="EA7" s="25">
        <v>22.86</v>
      </c>
      <c r="EB7" s="25">
        <v>24.31</v>
      </c>
      <c r="EC7" s="25">
        <v>26.78</v>
      </c>
      <c r="ED7" s="25">
        <v>0.55000000000000004</v>
      </c>
      <c r="EE7" s="25">
        <v>0.49</v>
      </c>
      <c r="EF7" s="25">
        <v>0.68</v>
      </c>
      <c r="EG7" s="25">
        <v>0.79</v>
      </c>
      <c r="EH7" s="25">
        <v>0.93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櫻田 克</cp:lastModifiedBy>
  <dcterms:created xsi:type="dcterms:W3CDTF">2025-12-12T09:09:06Z</dcterms:created>
  <dcterms:modified xsi:type="dcterms:W3CDTF">2026-02-09T04:58:12Z</dcterms:modified>
  <cp:category/>
</cp:coreProperties>
</file>