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Y:\総務部\財政課\02財政係\24_決算＆類団カード・財政状況資料集（旧：財政比較分析表）\01-1_財政状況資料集（H22決算分より分析表から変更\R6_財政状況資料集（R7作成）\03_【確認事項：３月11日（水）15時〆】令和６年度財政状況資料集の作成及び公表について\"/>
    </mc:Choice>
  </mc:AlternateContent>
  <xr:revisionPtr revIDLastSave="0" documentId="13_ncr:1_{2D8D0D52-A915-4B86-BA5D-FA126D344591}" xr6:coauthVersionLast="47" xr6:coauthVersionMax="47" xr10:uidLastSave="{00000000-0000-0000-0000-000000000000}"/>
  <bookViews>
    <workbookView xWindow="-120" yWindow="-120" windowWidth="29040" windowHeight="15720" tabRatio="83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35" i="10"/>
  <c r="CO34" i="10"/>
  <c r="BW34" i="10"/>
  <c r="BE34"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<sst xmlns="http://schemas.openxmlformats.org/spreadsheetml/2006/main" count="1054" uniqueCount="560">
  <si>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</si>
  <si>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</si>
  <si>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</si>
  <si>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</si>
  <si>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</si>
  <si>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</si>
  <si>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</si>
  <si>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</si>
  <si>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</si>
  <si>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</si>
  <si>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</si>
  <si>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</si>
  <si>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</si>
  <si>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</si>
  <si>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</si>
  <si>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</si>
  <si>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</si>
  <si>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</si>
  <si>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</si>
  <si>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</si>
  <si>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</si>
  <si>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</si>
  <si>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</si>
  <si>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</si>
  <si>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</si>
  <si>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</si>
  <si>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</si>
  <si>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</si>
  <si>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</si>
  <si>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</si>
  <si>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</si>
  <si>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</si>
  <si>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</si>
  <si>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</si>
  <si>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</si>
  <si>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</si>
  <si>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</si>
  <si>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</si>
  <si>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</si>
  <si>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</si>
  <si>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</si>
  <si>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</si>
  <si>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</si>
  <si>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</si>
  <si>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</si>
  <si>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</si>
  <si>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</si>
  <si>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</si>
  <si>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</si>
  <si>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</si>
  <si>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</si>
  <si>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</si>
  <si>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</si>
  <si>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</si>
  <si>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</si>
  <si>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</si>
  <si>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</si>
  <si>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</si>
  <si>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</si>
  <si>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</si>
  <si>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</si>
  <si>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</si>
  <si>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</si>
  <si>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</si>
  <si>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</si>
  <si>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</si>
  <si>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</si>
  <si>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</si>
  <si>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</si>
  <si>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</si>
  <si>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</si>
  <si>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</si>
  <si>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</si>
  <si>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</si>
  <si>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</si>
  <si>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</si>
  <si>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</si>
  <si>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</si>
  <si>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</si>
  <si>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</si>
  <si>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</si>
  <si>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</si>
  <si>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</si>
  <si>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</si>
  <si>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</si>
  <si>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</si>
  <si>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</si>
  <si>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</si>
  <si>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</si>
  <si>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</si>
  <si>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</si>
  <si>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</si>
  <si>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</si>
  <si>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</si>
  <si>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当別町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</si>
  <si>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</si>
  <si>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</si>
  <si>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</si>
  <si>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</si>
  <si>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</si>
  <si>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</si>
  <si>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</si>
  <si>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</si>
  <si>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</si>
  <si>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</si>
  <si>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</si>
  <si>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</si>
  <si>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</si>
  <si>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</si>
  <si>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</si>
  <si>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</si>
  <si>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</si>
  <si>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</si>
  <si>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</si>
  <si>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</si>
  <si>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</si>
  <si>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</si>
  <si>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</si>
  <si>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</si>
  <si>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</si>
  <si>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</si>
  <si>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</si>
  <si>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</si>
  <si>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</si>
  <si>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</si>
  <si>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</si>
  <si>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</si>
  <si>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</si>
  <si>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</si>
  <si>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</si>
  <si>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</si>
  <si>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</si>
  <si>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</si>
  <si>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</si>
  <si>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</si>
  <si>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</si>
  <si>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</si>
  <si>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</si>
  <si>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</si>
  <si>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</si>
  <si>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</si>
  <si>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</si>
  <si>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</si>
  <si>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</si>
  <si>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</si>
  <si>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</si>
  <si>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</si>
  <si>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</si>
  <si>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</si>
  <si>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</si>
  <si>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</si>
  <si>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</si>
  <si>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</si>
  <si>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</si>
  <si>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</si>
  <si>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</si>
  <si>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</si>
  <si>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</si>
  <si>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</si>
  <si>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</si>
  <si>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</si>
  <si>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</si>
  <si>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</si>
  <si>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</si>
  <si>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</si>
  <si>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</si>
  <si>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</si>
  <si>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</si>
  <si>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</si>
  <si>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</si>
  <si>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</si>
  <si>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</si>
  <si>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</si>
  <si>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</si>
  <si>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</si>
  <si>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</si>
  <si>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</si>
  <si>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</si>
  <si>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</si>
  <si>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</si>
  <si>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</si>
  <si>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</si>
  <si>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</si>
  <si>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</si>
  <si>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</si>
  <si>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</si>
  <si>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</si>
  <si>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</si>
  <si>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</si>
  <si>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</si>
  <si>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</si>
  <si>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</si>
  <si>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</si>
  <si>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</si>
  <si>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</si>
  <si>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</si>
  <si>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</si>
  <si>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</si>
  <si>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</si>
  <si>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</si>
  <si>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</si>
  <si>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</si>
  <si>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</si>
  <si>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北海道当別町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</si>
  <si>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</si>
  <si>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</si>
  <si>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</si>
  <si>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</si>
  <si>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</si>
  <si>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</si>
  <si>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</si>
  <si>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</si>
  <si>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</si>
  <si>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</si>
  <si>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</si>
  <si>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</si>
  <si>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</si>
  <si>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</si>
  <si>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</si>
  <si>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</si>
  <si>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</si>
  <si>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</si>
  <si>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</si>
  <si>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</si>
  <si>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</si>
  <si>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</si>
  <si>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</si>
  <si>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</si>
  <si>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</si>
  <si>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</si>
  <si>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</si>
  <si>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</si>
  <si>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</si>
  <si>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</si>
  <si>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</si>
  <si>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</si>
  <si>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</si>
  <si>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</si>
  <si>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</si>
  <si>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</si>
  <si>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</si>
  <si>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</si>
  <si>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</si>
  <si>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</si>
  <si>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</si>
  <si>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</si>
  <si>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</si>
  <si>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</si>
  <si>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</si>
  <si>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</si>
  <si>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</si>
  <si>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</si>
  <si>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</si>
  <si>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</si>
  <si>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</si>
  <si>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</si>
  <si>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</si>
  <si>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</si>
  <si>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</si>
  <si>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</si>
  <si>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</si>
  <si>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</si>
  <si>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</si>
  <si>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</si>
  <si>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</si>
  <si>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</si>
  <si>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</si>
  <si>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</si>
  <si>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</si>
  <si>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</si>
  <si>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</si>
  <si>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</si>
  <si>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</si>
  <si>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</si>
  <si>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</si>
  <si>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</si>
  <si>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</si>
  <si>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</si>
  <si>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</si>
  <si>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</si>
  <si>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</si>
  <si>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</si>
  <si>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</si>
  <si>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</si>
  <si>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</si>
  <si>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</si>
  <si>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</si>
  <si>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</si>
  <si>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</si>
  <si>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</si>
  <si>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</si>
  <si>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</si>
  <si>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</si>
  <si>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</si>
  <si>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</si>
  <si>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</si>
  <si>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</si>
  <si>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</si>
  <si>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</si>
  <si>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</si>
  <si>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</si>
  <si>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</si>
  <si>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</si>
  <si>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</si>
  <si>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</si>
  <si>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</si>
  <si>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</si>
  <si>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</si>
  <si>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</si>
  <si>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</si>
  <si>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</si>
  <si>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</si>
  <si>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</si>
  <si>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</si>
  <si>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</si>
  <si>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</si>
  <si>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</si>
  <si>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</si>
  <si>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</si>
  <si>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</si>
  <si>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</si>
  <si>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</si>
  <si>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</si>
  <si>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</si>
  <si>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</si>
  <si>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</si>
  <si>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</si>
  <si>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</si>
  <si>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</si>
  <si>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</si>
  <si>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</si>
  <si>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</si>
  <si>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</si>
  <si>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</si>
  <si>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</si>
  <si>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</si>
  <si>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</si>
  <si>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</si>
  <si>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</si>
  <si>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</si>
  <si>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</si>
  <si>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</si>
  <si>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</si>
  <si>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</si>
  <si>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</si>
  <si>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</si>
  <si>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</si>
  <si>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</si>
  <si>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</si>
  <si>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</si>
  <si>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</si>
  <si>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</si>
  <si>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</si>
  <si>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</si>
  <si>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北海道当別町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</si>
  <si>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</si>
  <si>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</si>
  <si>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</si>
  <si>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</si>
  <si>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</si>
  <si>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</si>
  <si>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</si>
  <si>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</si>
  <si>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</si>
  <si>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</si>
  <si>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</si>
  <si>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</si>
  <si>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</si>
  <si>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</si>
  <si>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</si>
  <si>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</si>
  <si>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</si>
  <si>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</si>
  <si>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</si>
  <si>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</si>
  <si>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</si>
  <si>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</si>
  <si>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</si>
  <si>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</si>
  <si>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</si>
  <si>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</si>
  <si>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</si>
  <si>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</si>
  <si>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</si>
  <si>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</si>
  <si>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</si>
  <si>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</si>
  <si>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</si>
  <si>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</si>
  <si>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</si>
  <si>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</si>
  <si>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</si>
  <si>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当別町水道事業会計</t>
    <phoneticPr fontId="5"/>
  </si>
  <si>
    <t>法適用企業</t>
    <phoneticPr fontId="5"/>
  </si>
  <si>
    <t>当別町下水道事業会計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</si>
  <si>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</si>
  <si>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</si>
  <si>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</si>
  <si>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</si>
  <si>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</si>
  <si>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</si>
  <si>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</si>
  <si>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</si>
  <si>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</si>
  <si>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</si>
  <si>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</si>
  <si>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</si>
  <si>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</si>
  <si>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</si>
  <si>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</si>
  <si>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</si>
  <si>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</si>
  <si>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</si>
  <si>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</si>
  <si>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</si>
  <si>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</si>
  <si>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</si>
  <si>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</si>
  <si>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</si>
  <si>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</si>
  <si>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</si>
  <si>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</si>
  <si>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</si>
  <si>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</si>
  <si>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</si>
  <si>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</si>
  <si>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</si>
  <si>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</si>
  <si>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</si>
  <si>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</si>
  <si>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</si>
  <si>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</si>
  <si>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</si>
  <si>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</si>
  <si>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</si>
  <si>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</si>
  <si>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</si>
  <si>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</si>
  <si>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</si>
  <si>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</si>
  <si>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</si>
  <si>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</si>
  <si>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</si>
  <si>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</si>
  <si>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</si>
  <si>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</si>
  <si>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</si>
  <si>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</si>
  <si>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</si>
  <si>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</si>
  <si>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</si>
  <si>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</si>
  <si>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</si>
  <si>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</si>
  <si>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</si>
  <si>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</si>
  <si>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</si>
  <si>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</si>
  <si>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</si>
  <si>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</si>
  <si>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</si>
  <si>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</si>
  <si>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</si>
  <si>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</si>
  <si>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</si>
  <si>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</si>
  <si>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</si>
  <si>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</si>
  <si>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</si>
  <si>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</si>
  <si>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</si>
  <si>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</si>
  <si>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</si>
  <si>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</si>
  <si>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</si>
  <si>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</si>
  <si>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</si>
  <si>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</si>
  <si>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</si>
  <si>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</si>
  <si>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</si>
  <si>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</si>
  <si>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</si>
  <si>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</si>
  <si>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</si>
  <si>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</si>
  <si>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</si>
  <si>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</si>
  <si>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</si>
  <si>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</si>
  <si>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</si>
  <si>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</si>
  <si>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</si>
  <si>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</si>
  <si>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</si>
  <si>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</si>
  <si>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</si>
  <si>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</si>
  <si>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</si>
  <si>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</si>
  <si>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</si>
  <si>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</si>
  <si>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</si>
  <si>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</si>
  <si>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</si>
  <si>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</si>
  <si>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</si>
  <si>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</si>
  <si>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</si>
  <si>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</si>
  <si>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</si>
  <si>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</si>
  <si>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</si>
  <si>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</si>
  <si>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</si>
  <si>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</si>
  <si>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</si>
  <si>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</si>
  <si>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</si>
  <si>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</si>
  <si>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</si>
  <si>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</si>
  <si>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</si>
  <si>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</si>
  <si>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</si>
  <si>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</si>
  <si>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</si>
  <si>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</si>
  <si>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</si>
  <si>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</si>
  <si>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2.35</t>
  </si>
  <si>
    <t>▲ 2.00</t>
  </si>
  <si>
    <t>当別町水道事業会計</t>
  </si>
  <si>
    <t>一般会計</t>
  </si>
  <si>
    <t>当別町下水道事業会計</t>
  </si>
  <si>
    <t>介護保険特別会計</t>
  </si>
  <si>
    <t>国民健康保険特別会計</t>
  </si>
  <si>
    <t>後期高齢者医療特別会計</t>
  </si>
  <si>
    <t>介護サービス事業特別会計</t>
  </si>
  <si>
    <t>▲ 0.20</t>
  </si>
  <si>
    <t>▲ 0.39</t>
  </si>
  <si>
    <t>▲ 0.56</t>
  </si>
  <si>
    <t>▲ 0.60</t>
  </si>
  <si>
    <t>その他会計（赤字）</t>
  </si>
  <si>
    <t>その他会計（黒字）</t>
  </si>
  <si>
    <t>R02</t>
    <phoneticPr fontId="5"/>
  </si>
  <si>
    <t>R03</t>
    <phoneticPr fontId="5"/>
  </si>
  <si>
    <t>R04</t>
    <phoneticPr fontId="5"/>
  </si>
  <si>
    <t>R05</t>
    <phoneticPr fontId="5"/>
  </si>
  <si>
    <t>R06</t>
    <phoneticPr fontId="5"/>
  </si>
  <si>
    <t>石狩教育研修センター組合</t>
    <rPh sb="0" eb="6">
      <t>イシカリキョウイクケンシュウ</t>
    </rPh>
    <rPh sb="10" eb="12">
      <t>クミアイ</t>
    </rPh>
    <phoneticPr fontId="2"/>
  </si>
  <si>
    <t>石狩北部地区消防事務組合</t>
    <rPh sb="0" eb="6">
      <t>イシカリホクブチク</t>
    </rPh>
    <rPh sb="6" eb="12">
      <t>ショウボウジムクミアイ</t>
    </rPh>
    <phoneticPr fontId="2"/>
  </si>
  <si>
    <t>石狩西部広域水道企業団</t>
    <rPh sb="0" eb="11">
      <t>イシカリセイブコウイキスイドウキギョウダン</t>
    </rPh>
    <phoneticPr fontId="2"/>
  </si>
  <si>
    <t>株式会社　tobe</t>
    <rPh sb="0" eb="4">
      <t>カブシキガイシャ</t>
    </rPh>
    <phoneticPr fontId="2"/>
  </si>
  <si>
    <t>-</t>
    <phoneticPr fontId="2"/>
  </si>
  <si>
    <t>まちづくり基金</t>
    <rPh sb="5" eb="7">
      <t>キキン</t>
    </rPh>
    <phoneticPr fontId="5"/>
  </si>
  <si>
    <t>文化センター建設基金</t>
    <rPh sb="0" eb="2">
      <t>ブンカ</t>
    </rPh>
    <rPh sb="6" eb="8">
      <t>ケンセツ</t>
    </rPh>
    <rPh sb="8" eb="10">
      <t>キキン</t>
    </rPh>
    <phoneticPr fontId="5"/>
  </si>
  <si>
    <t>人材育成基金</t>
    <rPh sb="0" eb="6">
      <t>ジンザイイクセイキキン</t>
    </rPh>
    <phoneticPr fontId="5"/>
  </si>
  <si>
    <t>新しいまちの顔づくりプロジェクト基金</t>
    <rPh sb="0" eb="1">
      <t>アタラ</t>
    </rPh>
    <rPh sb="6" eb="7">
      <t>カオ</t>
    </rPh>
    <rPh sb="16" eb="18">
      <t>キキン</t>
    </rPh>
    <phoneticPr fontId="5"/>
  </si>
  <si>
    <t>森づくり基金</t>
    <rPh sb="0" eb="1">
      <t>モリ</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</si>
</sst>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D33F-44B0-9B37-264F13F52EA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133574</c:v>
                </c:pt>
                <c:pt idx="1">
                  <c:v>333732</c:v>
                </c:pt>
                <c:pt idx="2">
                  <c:v>119378</c:v>
                </c:pt>
                <c:pt idx="3">
                  <c:v>80248</c:v>
                </c:pt>
                <c:pt idx="4">
                  <c:v>53601</c:v>
                </c:pt>
              </c:numCache>
            </c:numRef>
          </c:val>
          <c:smooth val="0"/>
          <c:extLst>
            <c:ext xmlns:c16="http://schemas.microsoft.com/office/drawing/2014/chart" uri="{C3380CC4-5D6E-409C-BE32-E72D297353CC}">
              <c16:uniqueId val="{00000001-D33F-44B0-9B37-264F13F52EA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4.28</c:v>
                </c:pt>
                <c:pt idx="1">
                  <c:v>6.48</c:v>
                </c:pt>
                <c:pt idx="2">
                  <c:v>4.62</c:v>
                </c:pt>
                <c:pt idx="3">
                  <c:v>5.72</c:v>
                </c:pt>
                <c:pt idx="4">
                  <c:v>6.55</c:v>
                </c:pt>
              </c:numCache>
            </c:numRef>
          </c:val>
          <c:extLst>
            <c:ext xmlns:c16="http://schemas.microsoft.com/office/drawing/2014/chart" uri="{C3380CC4-5D6E-409C-BE32-E72D297353CC}">
              <c16:uniqueId val="{00000000-52C5-449E-94E6-7ACC90428C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10.61</c:v>
                </c:pt>
                <c:pt idx="1">
                  <c:v>13.42</c:v>
                </c:pt>
                <c:pt idx="2">
                  <c:v>13.72</c:v>
                </c:pt>
                <c:pt idx="3">
                  <c:v>13.95</c:v>
                </c:pt>
                <c:pt idx="4">
                  <c:v>13.55</c:v>
                </c:pt>
              </c:numCache>
            </c:numRef>
          </c:val>
          <c:extLst>
            <c:ext xmlns:c16="http://schemas.microsoft.com/office/drawing/2014/chart" uri="{C3380CC4-5D6E-409C-BE32-E72D297353CC}">
              <c16:uniqueId val="{00000001-52C5-449E-94E6-7ACC90428C7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-2.35</c:v>
                </c:pt>
                <c:pt idx="1">
                  <c:v>5.5</c:v>
                </c:pt>
                <c:pt idx="2">
                  <c:v>-2</c:v>
                </c:pt>
                <c:pt idx="3">
                  <c:v>1.66</c:v>
                </c:pt>
                <c:pt idx="4">
                  <c:v>0.99</c:v>
                </c:pt>
              </c:numCache>
            </c:numRef>
          </c:val>
          <c:smooth val="0"/>
          <c:extLst>
            <c:ext xmlns:c16="http://schemas.microsoft.com/office/drawing/2014/chart" uri="{C3380CC4-5D6E-409C-BE32-E72D297353CC}">
              <c16:uniqueId val="{00000002-52C5-449E-94E6-7ACC90428C7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0.31</c:v>
                </c:pt>
                <c:pt idx="2">
                  <c:v>#N/A</c:v>
                </c:pt>
                <c:pt idx="3">
                  <c:v>0.4</c:v>
                </c:pt>
                <c:pt idx="4">
                  <c:v>#N/A</c:v>
                </c:pt>
                <c:pt idx="5">
                  <c:v>0.37</c:v>
                </c:pt>
                <c:pt idx="6">
                  <c:v>#N/A</c:v>
                </c:pt>
                <c:pt idx="7">
                  <c:v>1.47</c:v>
                </c:pt>
                <c:pt idx="8">
                  <c:v>0</c:v>
                </c:pt>
                <c:pt idx="9">
                  <c:v>0</c:v>
                </c:pt>
              </c:numCache>
            </c:numRef>
          </c:val>
          <c:extLst>
            <c:ext xmlns:c16="http://schemas.microsoft.com/office/drawing/2014/chart" uri="{C3380CC4-5D6E-409C-BE32-E72D297353CC}">
              <c16:uniqueId val="{00000000-0B9C-4035-99D9-C9333238B7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9C-4035-99D9-C9333238B7C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B9C-4035-99D9-C9333238B7C3}"/>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0.2</c:v>
                </c:pt>
                <c:pt idx="1">
                  <c:v>#N/A</c:v>
                </c:pt>
                <c:pt idx="2">
                  <c:v>0.39</c:v>
                </c:pt>
                <c:pt idx="3">
                  <c:v>#N/A</c:v>
                </c:pt>
                <c:pt idx="4">
                  <c:v>0.56000000000000005</c:v>
                </c:pt>
                <c:pt idx="5">
                  <c:v>#N/A</c:v>
                </c:pt>
                <c:pt idx="6">
                  <c:v>0.6</c:v>
                </c:pt>
                <c:pt idx="7">
                  <c:v>#N/A</c:v>
                </c:pt>
                <c:pt idx="8">
                  <c:v>#N/A</c:v>
                </c:pt>
                <c:pt idx="9">
                  <c:v>0</c:v>
                </c:pt>
              </c:numCache>
            </c:numRef>
          </c:val>
          <c:extLst>
            <c:ext xmlns:c16="http://schemas.microsoft.com/office/drawing/2014/chart" uri="{C3380CC4-5D6E-409C-BE32-E72D297353CC}">
              <c16:uniqueId val="{00000003-0B9C-4035-99D9-C9333238B7C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7.0000000000000007E-2</c:v>
                </c:pt>
                <c:pt idx="4">
                  <c:v>#N/A</c:v>
                </c:pt>
                <c:pt idx="5">
                  <c:v>0.08</c:v>
                </c:pt>
                <c:pt idx="6">
                  <c:v>#N/A</c:v>
                </c:pt>
                <c:pt idx="7">
                  <c:v>7.0000000000000007E-2</c:v>
                </c:pt>
                <c:pt idx="8">
                  <c:v>#N/A</c:v>
                </c:pt>
                <c:pt idx="9">
                  <c:v>0.08</c:v>
                </c:pt>
              </c:numCache>
            </c:numRef>
          </c:val>
          <c:extLst>
            <c:ext xmlns:c16="http://schemas.microsoft.com/office/drawing/2014/chart" uri="{C3380CC4-5D6E-409C-BE32-E72D297353CC}">
              <c16:uniqueId val="{00000004-0B9C-4035-99D9-C9333238B7C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0.85</c:v>
                </c:pt>
                <c:pt idx="2">
                  <c:v>#N/A</c:v>
                </c:pt>
                <c:pt idx="3">
                  <c:v>1.1100000000000001</c:v>
                </c:pt>
                <c:pt idx="4">
                  <c:v>#N/A</c:v>
                </c:pt>
                <c:pt idx="5">
                  <c:v>0.57999999999999996</c:v>
                </c:pt>
                <c:pt idx="6">
                  <c:v>#N/A</c:v>
                </c:pt>
                <c:pt idx="7">
                  <c:v>0.43</c:v>
                </c:pt>
                <c:pt idx="8">
                  <c:v>#N/A</c:v>
                </c:pt>
                <c:pt idx="9">
                  <c:v>0.22</c:v>
                </c:pt>
              </c:numCache>
            </c:numRef>
          </c:val>
          <c:extLst>
            <c:ext xmlns:c16="http://schemas.microsoft.com/office/drawing/2014/chart" uri="{C3380CC4-5D6E-409C-BE32-E72D297353CC}">
              <c16:uniqueId val="{00000005-0B9C-4035-99D9-C9333238B7C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0.71</c:v>
                </c:pt>
                <c:pt idx="2">
                  <c:v>#N/A</c:v>
                </c:pt>
                <c:pt idx="3">
                  <c:v>1.79</c:v>
                </c:pt>
                <c:pt idx="4">
                  <c:v>#N/A</c:v>
                </c:pt>
                <c:pt idx="5">
                  <c:v>2.0299999999999998</c:v>
                </c:pt>
                <c:pt idx="6">
                  <c:v>#N/A</c:v>
                </c:pt>
                <c:pt idx="7">
                  <c:v>2.14</c:v>
                </c:pt>
                <c:pt idx="8">
                  <c:v>#N/A</c:v>
                </c:pt>
                <c:pt idx="9">
                  <c:v>0.69</c:v>
                </c:pt>
              </c:numCache>
            </c:numRef>
          </c:val>
          <c:extLst>
            <c:ext xmlns:c16="http://schemas.microsoft.com/office/drawing/2014/chart" uri="{C3380CC4-5D6E-409C-BE32-E72D297353CC}">
              <c16:uniqueId val="{00000006-0B9C-4035-99D9-C9333238B7C3}"/>
            </c:ext>
          </c:extLst>
        </c:ser>
        <c:ser>
          <c:idx val="7"/>
          <c:order val="7"/>
          <c:tx>
            <c:strRef>
              <c:f>データシート!$A$34</c:f>
              <c:strCache>
                <c:ptCount val="1"/>
                <c:pt idx="0">
                  <c:v>当別町下水道事業会計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1.32</c:v>
                </c:pt>
              </c:numCache>
            </c:numRef>
          </c:val>
          <c:extLst>
            <c:ext xmlns:c16="http://schemas.microsoft.com/office/drawing/2014/chart" uri="{C3380CC4-5D6E-409C-BE32-E72D297353CC}">
              <c16:uniqueId val="{00000007-0B9C-4035-99D9-C9333238B7C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4.2699999999999996</c:v>
                </c:pt>
                <c:pt idx="2">
                  <c:v>#N/A</c:v>
                </c:pt>
                <c:pt idx="3">
                  <c:v>6.47</c:v>
                </c:pt>
                <c:pt idx="4">
                  <c:v>#N/A</c:v>
                </c:pt>
                <c:pt idx="5">
                  <c:v>4.6100000000000003</c:v>
                </c:pt>
                <c:pt idx="6">
                  <c:v>#N/A</c:v>
                </c:pt>
                <c:pt idx="7">
                  <c:v>5.72</c:v>
                </c:pt>
                <c:pt idx="8">
                  <c:v>#N/A</c:v>
                </c:pt>
                <c:pt idx="9">
                  <c:v>6.54</c:v>
                </c:pt>
              </c:numCache>
            </c:numRef>
          </c:val>
          <c:extLst>
            <c:ext xmlns:c16="http://schemas.microsoft.com/office/drawing/2014/chart" uri="{C3380CC4-5D6E-409C-BE32-E72D297353CC}">
              <c16:uniqueId val="{00000008-0B9C-4035-99D9-C9333238B7C3}"/>
            </c:ext>
          </c:extLst>
        </c:ser>
        <c:ser>
          <c:idx val="9"/>
          <c:order val="9"/>
          <c:tx>
            <c:strRef>
              <c:f>データシート!$A$36</c:f>
              <c:strCache>
                <c:ptCount val="1"/>
                <c:pt idx="0">
                  <c:v>当別町水道事業会計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5.79</c:v>
                </c:pt>
                <c:pt idx="2">
                  <c:v>#N/A</c:v>
                </c:pt>
                <c:pt idx="3">
                  <c:v>6.31</c:v>
                </c:pt>
                <c:pt idx="4">
                  <c:v>#N/A</c:v>
                </c:pt>
                <c:pt idx="5">
                  <c:v>7.03</c:v>
                </c:pt>
                <c:pt idx="6">
                  <c:v>#N/A</c:v>
                </c:pt>
                <c:pt idx="7">
                  <c:v>7.39</c:v>
                </c:pt>
                <c:pt idx="8">
                  <c:v>#N/A</c:v>
                </c:pt>
                <c:pt idx="9">
                  <c:v>7.18</c:v>
                </c:pt>
              </c:numCache>
            </c:numRef>
          </c:val>
          <c:extLst>
            <c:ext xmlns:c16="http://schemas.microsoft.com/office/drawing/2014/chart" uri="{C3380CC4-5D6E-409C-BE32-E72D297353CC}">
              <c16:uniqueId val="{00000009-0B9C-4035-99D9-C9333238B7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1011</c:v>
                </c:pt>
                <c:pt idx="5">
                  <c:v>921</c:v>
                </c:pt>
                <c:pt idx="8">
                  <c:v>863</c:v>
                </c:pt>
                <c:pt idx="11">
                  <c:v>809</c:v>
                </c:pt>
                <c:pt idx="14">
                  <c:v>846</c:v>
                </c:pt>
              </c:numCache>
            </c:numRef>
          </c:val>
          <c:extLst>
            <c:ext xmlns:c16="http://schemas.microsoft.com/office/drawing/2014/chart" uri="{C3380CC4-5D6E-409C-BE32-E72D297353CC}">
              <c16:uniqueId val="{00000000-119F-46C4-948F-850096C13B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1</c:v>
                </c:pt>
                <c:pt idx="6">
                  <c:v>0</c:v>
                </c:pt>
                <c:pt idx="9">
                  <c:v>0</c:v>
                </c:pt>
                <c:pt idx="12">
                  <c:v>1</c:v>
                </c:pt>
              </c:numCache>
            </c:numRef>
          </c:val>
          <c:extLst>
            <c:ext xmlns:c16="http://schemas.microsoft.com/office/drawing/2014/chart" uri="{C3380CC4-5D6E-409C-BE32-E72D297353CC}">
              <c16:uniqueId val="{00000001-119F-46C4-948F-850096C13B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119F-46C4-948F-850096C13B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47</c:v>
                </c:pt>
                <c:pt idx="3">
                  <c:v>47</c:v>
                </c:pt>
                <c:pt idx="6">
                  <c:v>50</c:v>
                </c:pt>
                <c:pt idx="9">
                  <c:v>51</c:v>
                </c:pt>
                <c:pt idx="12">
                  <c:v>29</c:v>
                </c:pt>
              </c:numCache>
            </c:numRef>
          </c:val>
          <c:extLst>
            <c:ext xmlns:c16="http://schemas.microsoft.com/office/drawing/2014/chart" uri="{C3380CC4-5D6E-409C-BE32-E72D297353CC}">
              <c16:uniqueId val="{00000003-119F-46C4-948F-850096C13B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409</c:v>
                </c:pt>
                <c:pt idx="3">
                  <c:v>409</c:v>
                </c:pt>
                <c:pt idx="6">
                  <c:v>413</c:v>
                </c:pt>
                <c:pt idx="9">
                  <c:v>375</c:v>
                </c:pt>
                <c:pt idx="12">
                  <c:v>449</c:v>
                </c:pt>
              </c:numCache>
            </c:numRef>
          </c:val>
          <c:extLst>
            <c:ext xmlns:c16="http://schemas.microsoft.com/office/drawing/2014/chart" uri="{C3380CC4-5D6E-409C-BE32-E72D297353CC}">
              <c16:uniqueId val="{00000004-119F-46C4-948F-850096C13B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9F-46C4-948F-850096C13B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19F-46C4-948F-850096C13B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1041</c:v>
                </c:pt>
                <c:pt idx="3">
                  <c:v>1018</c:v>
                </c:pt>
                <c:pt idx="6">
                  <c:v>982</c:v>
                </c:pt>
                <c:pt idx="9">
                  <c:v>827</c:v>
                </c:pt>
                <c:pt idx="12">
                  <c:v>857</c:v>
                </c:pt>
              </c:numCache>
            </c:numRef>
          </c:val>
          <c:extLst>
            <c:ext xmlns:c16="http://schemas.microsoft.com/office/drawing/2014/chart" uri="{C3380CC4-5D6E-409C-BE32-E72D297353CC}">
              <c16:uniqueId val="{00000007-119F-46C4-948F-850096C13BF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487</c:v>
                </c:pt>
                <c:pt idx="2">
                  <c:v>#N/A</c:v>
                </c:pt>
                <c:pt idx="3">
                  <c:v>#N/A</c:v>
                </c:pt>
                <c:pt idx="4">
                  <c:v>555</c:v>
                </c:pt>
                <c:pt idx="5">
                  <c:v>#N/A</c:v>
                </c:pt>
                <c:pt idx="6">
                  <c:v>#N/A</c:v>
                </c:pt>
                <c:pt idx="7">
                  <c:v>583</c:v>
                </c:pt>
                <c:pt idx="8">
                  <c:v>#N/A</c:v>
                </c:pt>
                <c:pt idx="9">
                  <c:v>#N/A</c:v>
                </c:pt>
                <c:pt idx="10">
                  <c:v>444</c:v>
                </c:pt>
                <c:pt idx="11">
                  <c:v>#N/A</c:v>
                </c:pt>
                <c:pt idx="12">
                  <c:v>#N/A</c:v>
                </c:pt>
                <c:pt idx="13">
                  <c:v>490</c:v>
                </c:pt>
                <c:pt idx="14">
                  <c:v>#N/A</c:v>
                </c:pt>
              </c:numCache>
            </c:numRef>
          </c:val>
          <c:smooth val="0"/>
          <c:extLst>
            <c:ext xmlns:c16="http://schemas.microsoft.com/office/drawing/2014/chart" uri="{C3380CC4-5D6E-409C-BE32-E72D297353CC}">
              <c16:uniqueId val="{00000008-119F-46C4-948F-850096C13BF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8938</c:v>
                </c:pt>
                <c:pt idx="5">
                  <c:v>9229</c:v>
                </c:pt>
                <c:pt idx="8">
                  <c:v>8756</c:v>
                </c:pt>
                <c:pt idx="11">
                  <c:v>8376</c:v>
                </c:pt>
                <c:pt idx="14">
                  <c:v>7905</c:v>
                </c:pt>
              </c:numCache>
            </c:numRef>
          </c:val>
          <c:extLst>
            <c:ext xmlns:c16="http://schemas.microsoft.com/office/drawing/2014/chart" uri="{C3380CC4-5D6E-409C-BE32-E72D297353CC}">
              <c16:uniqueId val="{00000000-8E2E-4A47-8238-DBFA37D743E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726</c:v>
                </c:pt>
                <c:pt idx="5">
                  <c:v>799</c:v>
                </c:pt>
                <c:pt idx="8">
                  <c:v>787</c:v>
                </c:pt>
                <c:pt idx="11">
                  <c:v>806</c:v>
                </c:pt>
                <c:pt idx="14">
                  <c:v>786</c:v>
                </c:pt>
              </c:numCache>
            </c:numRef>
          </c:val>
          <c:extLst>
            <c:ext xmlns:c16="http://schemas.microsoft.com/office/drawing/2014/chart" uri="{C3380CC4-5D6E-409C-BE32-E72D297353CC}">
              <c16:uniqueId val="{00000001-8E2E-4A47-8238-DBFA37D743E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4544</c:v>
                </c:pt>
                <c:pt idx="5">
                  <c:v>5564</c:v>
                </c:pt>
                <c:pt idx="8">
                  <c:v>6203</c:v>
                </c:pt>
                <c:pt idx="11">
                  <c:v>6369</c:v>
                </c:pt>
                <c:pt idx="14">
                  <c:v>6588</c:v>
                </c:pt>
              </c:numCache>
            </c:numRef>
          </c:val>
          <c:extLst>
            <c:ext xmlns:c16="http://schemas.microsoft.com/office/drawing/2014/chart" uri="{C3380CC4-5D6E-409C-BE32-E72D297353CC}">
              <c16:uniqueId val="{00000002-8E2E-4A47-8238-DBFA37D743E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2E-4A47-8238-DBFA37D743E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2E-4A47-8238-DBFA37D743E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2E-4A47-8238-DBFA37D743E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1300</c:v>
                </c:pt>
                <c:pt idx="3">
                  <c:v>1312</c:v>
                </c:pt>
                <c:pt idx="6">
                  <c:v>1198</c:v>
                </c:pt>
                <c:pt idx="9">
                  <c:v>1205</c:v>
                </c:pt>
                <c:pt idx="12">
                  <c:v>1315</c:v>
                </c:pt>
              </c:numCache>
            </c:numRef>
          </c:val>
          <c:extLst>
            <c:ext xmlns:c16="http://schemas.microsoft.com/office/drawing/2014/chart" uri="{C3380CC4-5D6E-409C-BE32-E72D297353CC}">
              <c16:uniqueId val="{00000006-8E2E-4A47-8238-DBFA37D743E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297</c:v>
                </c:pt>
                <c:pt idx="3">
                  <c:v>257</c:v>
                </c:pt>
                <c:pt idx="6">
                  <c:v>219</c:v>
                </c:pt>
                <c:pt idx="9">
                  <c:v>192</c:v>
                </c:pt>
                <c:pt idx="12">
                  <c:v>275</c:v>
                </c:pt>
              </c:numCache>
            </c:numRef>
          </c:val>
          <c:extLst>
            <c:ext xmlns:c16="http://schemas.microsoft.com/office/drawing/2014/chart" uri="{C3380CC4-5D6E-409C-BE32-E72D297353CC}">
              <c16:uniqueId val="{00000007-8E2E-4A47-8238-DBFA37D743E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4756</c:v>
                </c:pt>
                <c:pt idx="3">
                  <c:v>4686</c:v>
                </c:pt>
                <c:pt idx="6">
                  <c:v>4450</c:v>
                </c:pt>
                <c:pt idx="9">
                  <c:v>4184</c:v>
                </c:pt>
                <c:pt idx="12">
                  <c:v>4526</c:v>
                </c:pt>
              </c:numCache>
            </c:numRef>
          </c:val>
          <c:extLst>
            <c:ext xmlns:c16="http://schemas.microsoft.com/office/drawing/2014/chart" uri="{C3380CC4-5D6E-409C-BE32-E72D297353CC}">
              <c16:uniqueId val="{00000008-8E2E-4A47-8238-DBFA37D743E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376</c:v>
                </c:pt>
                <c:pt idx="3">
                  <c:v>245</c:v>
                </c:pt>
                <c:pt idx="6">
                  <c:v>390</c:v>
                </c:pt>
                <c:pt idx="9">
                  <c:v>284</c:v>
                </c:pt>
                <c:pt idx="12">
                  <c:v>257</c:v>
                </c:pt>
              </c:numCache>
            </c:numRef>
          </c:val>
          <c:extLst>
            <c:ext xmlns:c16="http://schemas.microsoft.com/office/drawing/2014/chart" uri="{C3380CC4-5D6E-409C-BE32-E72D297353CC}">
              <c16:uniqueId val="{00000009-8E2E-4A47-8238-DBFA37D743E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9929</c:v>
                </c:pt>
                <c:pt idx="3">
                  <c:v>11678</c:v>
                </c:pt>
                <c:pt idx="6">
                  <c:v>11515</c:v>
                </c:pt>
                <c:pt idx="9">
                  <c:v>11277</c:v>
                </c:pt>
                <c:pt idx="12">
                  <c:v>10952</c:v>
                </c:pt>
              </c:numCache>
            </c:numRef>
          </c:val>
          <c:extLst>
            <c:ext xmlns:c16="http://schemas.microsoft.com/office/drawing/2014/chart" uri="{C3380CC4-5D6E-409C-BE32-E72D297353CC}">
              <c16:uniqueId val="{0000000A-8E2E-4A47-8238-DBFA37D743E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2451</c:v>
                </c:pt>
                <c:pt idx="2">
                  <c:v>#N/A</c:v>
                </c:pt>
                <c:pt idx="3">
                  <c:v>#N/A</c:v>
                </c:pt>
                <c:pt idx="4">
                  <c:v>2588</c:v>
                </c:pt>
                <c:pt idx="5">
                  <c:v>#N/A</c:v>
                </c:pt>
                <c:pt idx="6">
                  <c:v>#N/A</c:v>
                </c:pt>
                <c:pt idx="7">
                  <c:v>2025</c:v>
                </c:pt>
                <c:pt idx="8">
                  <c:v>#N/A</c:v>
                </c:pt>
                <c:pt idx="9">
                  <c:v>#N/A</c:v>
                </c:pt>
                <c:pt idx="10">
                  <c:v>1590</c:v>
                </c:pt>
                <c:pt idx="11">
                  <c:v>#N/A</c:v>
                </c:pt>
                <c:pt idx="12">
                  <c:v>#N/A</c:v>
                </c:pt>
                <c:pt idx="13">
                  <c:v>2047</c:v>
                </c:pt>
                <c:pt idx="14">
                  <c:v>#N/A</c:v>
                </c:pt>
              </c:numCache>
            </c:numRef>
          </c:val>
          <c:smooth val="0"/>
          <c:extLst>
            <c:ext xmlns:c16="http://schemas.microsoft.com/office/drawing/2014/chart" uri="{C3380CC4-5D6E-409C-BE32-E72D297353CC}">
              <c16:uniqueId val="{0000000B-8E2E-4A47-8238-DBFA37D743E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851</c:v>
                </c:pt>
                <c:pt idx="1">
                  <c:v>880</c:v>
                </c:pt>
                <c:pt idx="2">
                  <c:v>881</c:v>
                </c:pt>
              </c:numCache>
            </c:numRef>
          </c:val>
          <c:extLst>
            <c:ext xmlns:c16="http://schemas.microsoft.com/office/drawing/2014/chart" uri="{C3380CC4-5D6E-409C-BE32-E72D297353CC}">
              <c16:uniqueId val="{00000000-305F-4EEE-8506-5534348B33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1257</c:v>
                </c:pt>
                <c:pt idx="1">
                  <c:v>1338</c:v>
                </c:pt>
                <c:pt idx="2">
                  <c:v>1345</c:v>
                </c:pt>
              </c:numCache>
            </c:numRef>
          </c:val>
          <c:extLst>
            <c:ext xmlns:c16="http://schemas.microsoft.com/office/drawing/2014/chart" uri="{C3380CC4-5D6E-409C-BE32-E72D297353CC}">
              <c16:uniqueId val="{00000001-305F-4EEE-8506-5534348B33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3825</c:v>
                </c:pt>
                <c:pt idx="1">
                  <c:v>3865</c:v>
                </c:pt>
                <c:pt idx="2">
                  <c:v>4078</c:v>
                </c:pt>
              </c:numCache>
            </c:numRef>
          </c:val>
          <c:extLst>
            <c:ext xmlns:c16="http://schemas.microsoft.com/office/drawing/2014/chart" uri="{C3380CC4-5D6E-409C-BE32-E72D297353CC}">
              <c16:uniqueId val="{00000002-305F-4EEE-8506-5534348B33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北海道当別町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３年度から平成１０年度の人口急増時に実施した社会資本整備事業に伴う地方債の発行により地方債残高が増加した影響で、地方債の元利償還金は人口１人当たりの決算額で類似団体平均額よりも高くなっているが、財政運営計画に基づき、新規発行地方債を抑制し、着実に償還を進めてきた。大型事業の償還に伴い増加傾向となることを踏まえ、令和元年９月に策定した「財政運営方針（Ｒ１～）」に基づき、更なる比率の低下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満期一括償還地方債の借入はありません。</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北海道当別町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人口急増時に実施した社会資本整備事業に伴う地方債の発行により、地方債残高が増加しているが平成１５年度末の１９７億円をピークに着実に減少している。しかし、昨今の大型事業の影響により令和３年度から地方債残高が高止まりしているため、今後も新規発行地方債を抑制するとともに充当可能基金の増額を図るなど、比率の低下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北海道当別町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主な増の要因は、ふるさと納税収入増によるまちづくり基金への積立である。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将来の財政負担に備えて、様々な基金への積立を行っており、それぞれの目的に応じた計画的な積立と活用に努める。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まちづくり基金：まちづくりのための費用に充てる。</a:t>
          </a:r>
          <a:endParaRPr lang="ja-JP" altLang="ja-JP" sz="1400">
            <a:effectLst/>
          </a:endParaRPr>
        </a:p>
        <a:p>
          <a:r>
            <a:rPr kumimoji="1" lang="ja-JP" altLang="ja-JP" sz="1100">
              <a:solidFill>
                <a:schemeClr val="dk1"/>
              </a:solidFill>
              <a:effectLst/>
              <a:latin typeface="+mn-lt"/>
              <a:ea typeface="+mn-ea"/>
              <a:cs typeface="+mn-cs"/>
            </a:rPr>
            <a:t>人材育成基金：人材育成のための費用に充てる。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主な増の要因は、ふるさと納税収入増によるまちづくり基金への積立である。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引き続きふるさと納税を確保するとともに、計画的な活用に努める。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今後の大規模災害や感染症対策等備え、適正な管理を行った。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年度間の財源の調整を図り、計画的な積立に努める。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今後の大型</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の償還に備え、適正な管理を行った。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地方債の円滑な償還のため、計画的な積立に努める。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北海道当別町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15,113
14,874
422.86
14,070,055
13,642,586
425,556
6,499,665
10,951,715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内市町村平均より上回っているが、類似団体平均を下回る水準となっている。平成２６年５月に策定した「第２期当別町財政運営計画（～Ｈ３０）」に基づき、退職者不補充による人件費抑制や、事務事業の見直しにより歳出を削減する一方、収納体制の強化、使用料・手数料の見直しによる歳入確保に努めてきた。今後は、令和元年９月に策定した「財政運営方針（Ｒ元～）」に基づき、更なる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145521</xdr:rowOff>
    </xdr:from>
    <xdr:to>
      <xdr:col>23</xdr:col>
      <xdr:colOff>133350</xdr:colOff>
      <xdr:row>43</xdr:row>
      <xdr:rowOff>155575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51787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155575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145521</xdr:rowOff>
    </xdr:from>
    <xdr:to>
      <xdr:col>15</xdr:col>
      <xdr:colOff>82550</xdr:colOff>
      <xdr:row>43</xdr:row>
      <xdr:rowOff>155575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1787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145521</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078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94721</xdr:rowOff>
    </xdr:from>
    <xdr:to>
      <xdr:col>23</xdr:col>
      <xdr:colOff>184150</xdr:colOff>
      <xdr:row>44</xdr:row>
      <xdr:rowOff>24871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66798</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3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94721</xdr:rowOff>
    </xdr:from>
    <xdr:to>
      <xdr:col>11</xdr:col>
      <xdr:colOff>82550</xdr:colOff>
      <xdr:row>44</xdr:row>
      <xdr:rowOff>24871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9648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5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道内市町村平均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類似団体平均を上回る水準となっている。高比率の要因である公債費償還額については、平成１９年度をピークに減少を続けているが、昨今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大型事業の償還に伴い増加傾向となることを踏まえ、今後も公債費の縮減を図り、比率の低下に努める。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101177</xdr:rowOff>
    </xdr:from>
    <xdr:to>
      <xdr:col>23</xdr:col>
      <xdr:colOff>133350</xdr:colOff>
      <xdr:row>66</xdr:row>
      <xdr:rowOff>38312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245427"/>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101177</xdr:rowOff>
    </xdr:from>
    <xdr:to>
      <xdr:col>19</xdr:col>
      <xdr:colOff>133350</xdr:colOff>
      <xdr:row>66</xdr:row>
      <xdr:rowOff>114723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245427"/>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12700</xdr:rowOff>
    </xdr:from>
    <xdr:to>
      <xdr:col>15</xdr:col>
      <xdr:colOff>82550</xdr:colOff>
      <xdr:row>66</xdr:row>
      <xdr:rowOff>114723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156950"/>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12700</xdr:rowOff>
    </xdr:from>
    <xdr:to>
      <xdr:col>11</xdr:col>
      <xdr:colOff>31750</xdr:colOff>
      <xdr:row>66</xdr:row>
      <xdr:rowOff>74506</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156950"/>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158962</xdr:rowOff>
    </xdr:from>
    <xdr:to>
      <xdr:col>23</xdr:col>
      <xdr:colOff>184150</xdr:colOff>
      <xdr:row>66</xdr:row>
      <xdr:rowOff>89112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30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131039</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7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50377</xdr:rowOff>
    </xdr:from>
    <xdr:to>
      <xdr:col>19</xdr:col>
      <xdr:colOff>184150</xdr:colOff>
      <xdr:row>65</xdr:row>
      <xdr:rowOff>151977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63923</xdr:rowOff>
    </xdr:from>
    <xdr:to>
      <xdr:col>15</xdr:col>
      <xdr:colOff>133350</xdr:colOff>
      <xdr:row>66</xdr:row>
      <xdr:rowOff>165523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150300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48277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23706</xdr:rowOff>
    </xdr:from>
    <xdr:to>
      <xdr:col>7</xdr:col>
      <xdr:colOff>31750</xdr:colOff>
      <xdr:row>66</xdr:row>
      <xdr:rowOff>125306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110083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[308,161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道内市町村平均及び類似団体平均よりも上回っている。</a:t>
          </a:r>
          <a:r>
            <a:rPr kumimoji="1" lang="ja-JP" altLang="en-US" sz="1100">
              <a:solidFill>
                <a:schemeClr val="tx1"/>
              </a:solidFill>
              <a:effectLst/>
              <a:latin typeface="+mn-lt"/>
              <a:ea typeface="+mn-ea"/>
              <a:cs typeface="+mn-cs"/>
            </a:rPr>
            <a:t>令和５年度まではとうべつ学園（一体型義務教育学校）建設事業、令和６年度についてはデジタル行政サービス導入事業を実施したことが主な要因であり</a:t>
          </a:r>
          <a:r>
            <a:rPr kumimoji="1" lang="ja-JP" altLang="ja-JP" sz="1100">
              <a:solidFill>
                <a:schemeClr val="tx1"/>
              </a:solidFill>
              <a:effectLst/>
              <a:latin typeface="+mn-lt"/>
              <a:ea typeface="+mn-ea"/>
              <a:cs typeface="+mn-cs"/>
            </a:rPr>
            <a:t>、今後は事務事業の見直しを行うことにより行政コストの削減に努める。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2347</xdr:rowOff>
    </xdr:from>
    <xdr:to>
      <xdr:col>23</xdr:col>
      <xdr:colOff>133350</xdr:colOff>
      <xdr:row>82</xdr:row>
      <xdr:rowOff>38405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61247"/>
          <a:ext cx="838200" cy="3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82509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79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2347</xdr:rowOff>
    </xdr:from>
    <xdr:to>
      <xdr:col>19</xdr:col>
      <xdr:colOff>133350</xdr:colOff>
      <xdr:row>82</xdr:row>
      <xdr:rowOff>5397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4061247"/>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848</xdr:rowOff>
    </xdr:from>
    <xdr:to>
      <xdr:col>15</xdr:col>
      <xdr:colOff>82550</xdr:colOff>
      <xdr:row>82</xdr:row>
      <xdr:rowOff>5397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59748"/>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137739</xdr:rowOff>
    </xdr:from>
    <xdr:to>
      <xdr:col>11</xdr:col>
      <xdr:colOff>31750</xdr:colOff>
      <xdr:row>82</xdr:row>
      <xdr:rowOff>848</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025189"/>
          <a:ext cx="889000" cy="3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119901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159055</xdr:rowOff>
    </xdr:from>
    <xdr:to>
      <xdr:col>23</xdr:col>
      <xdr:colOff>184150</xdr:colOff>
      <xdr:row>82</xdr:row>
      <xdr:rowOff>89205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04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131132</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01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122997</xdr:rowOff>
    </xdr:from>
    <xdr:to>
      <xdr:col>19</xdr:col>
      <xdr:colOff>184150</xdr:colOff>
      <xdr:row>82</xdr:row>
      <xdr:rowOff>53147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01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37924</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96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126047</xdr:rowOff>
    </xdr:from>
    <xdr:to>
      <xdr:col>15</xdr:col>
      <xdr:colOff>133350</xdr:colOff>
      <xdr:row>82</xdr:row>
      <xdr:rowOff>56197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01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40974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9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121498</xdr:rowOff>
    </xdr:from>
    <xdr:to>
      <xdr:col>11</xdr:col>
      <xdr:colOff>82550</xdr:colOff>
      <xdr:row>82</xdr:row>
      <xdr:rowOff>51648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00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36425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9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86939</xdr:rowOff>
    </xdr:from>
    <xdr:to>
      <xdr:col>7</xdr:col>
      <xdr:colOff>31750</xdr:colOff>
      <xdr:row>82</xdr:row>
      <xdr:rowOff>17089</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7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1866</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6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全国町村平均及び類似団体平均よりも若干上回っている。引き続き、総人件費の適正化に努める。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43241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6050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31750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145748</xdr:rowOff>
    </xdr:from>
    <xdr:to>
      <xdr:col>72</xdr:col>
      <xdr:colOff>203200</xdr:colOff>
      <xdr:row>84</xdr:row>
      <xdr:rowOff>168729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54754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84</xdr:row>
      <xdr:rowOff>145748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524566"/>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135968</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53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32856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94948</xdr:rowOff>
    </xdr:from>
    <xdr:to>
      <xdr:col>68</xdr:col>
      <xdr:colOff>203200</xdr:colOff>
      <xdr:row>85</xdr:row>
      <xdr:rowOff>25098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9875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道内市町村平均及び類似団体平均よりも上回っている。引き続き定員管理の適正化に努める。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56515</xdr:rowOff>
    </xdr:from>
    <xdr:to>
      <xdr:col>81</xdr:col>
      <xdr:colOff>44450</xdr:colOff>
      <xdr:row>62</xdr:row>
      <xdr:rowOff>135608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86415"/>
          <a:ext cx="838200" cy="7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8255</xdr:rowOff>
    </xdr:from>
    <xdr:to>
      <xdr:col>77</xdr:col>
      <xdr:colOff>44450</xdr:colOff>
      <xdr:row>62</xdr:row>
      <xdr:rowOff>56515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63815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168980</xdr:rowOff>
    </xdr:from>
    <xdr:to>
      <xdr:col>72</xdr:col>
      <xdr:colOff>203200</xdr:colOff>
      <xdr:row>62</xdr:row>
      <xdr:rowOff>8255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627430"/>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152894</xdr:rowOff>
    </xdr:from>
    <xdr:to>
      <xdr:col>68</xdr:col>
      <xdr:colOff>152400</xdr:colOff>
      <xdr:row>61</xdr:row>
      <xdr:rowOff>168980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6113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22172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84808</xdr:rowOff>
    </xdr:from>
    <xdr:to>
      <xdr:col>81</xdr:col>
      <xdr:colOff>95250</xdr:colOff>
      <xdr:row>63</xdr:row>
      <xdr:rowOff>14958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71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56885</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5715</xdr:rowOff>
    </xdr:from>
    <xdr:to>
      <xdr:col>77</xdr:col>
      <xdr:colOff>95250</xdr:colOff>
      <xdr:row>62</xdr:row>
      <xdr:rowOff>107315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92092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128905</xdr:rowOff>
    </xdr:from>
    <xdr:to>
      <xdr:col>73</xdr:col>
      <xdr:colOff>44450</xdr:colOff>
      <xdr:row>62</xdr:row>
      <xdr:rowOff>59055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43832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118180</xdr:rowOff>
    </xdr:from>
    <xdr:to>
      <xdr:col>68</xdr:col>
      <xdr:colOff>203200</xdr:colOff>
      <xdr:row>62</xdr:row>
      <xdr:rowOff>48330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33107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6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102094</xdr:rowOff>
    </xdr:from>
    <xdr:to>
      <xdr:col>64</xdr:col>
      <xdr:colOff>152400</xdr:colOff>
      <xdr:row>62</xdr:row>
      <xdr:rowOff>32244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6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17021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4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急増時の社会資本整備による地方債償還額が増加したため道内市町村平均及び類似団体平均を上回っており、高比率となっている。償還額については、平成１９年度をピークとして緩やかに減少を続けているが、大型事業の償還</a:t>
          </a:r>
          <a:r>
            <a:rPr kumimoji="1" lang="ja-JP" altLang="en-US" sz="1100">
              <a:solidFill>
                <a:schemeClr val="dk1"/>
              </a:solidFill>
              <a:effectLst/>
              <a:latin typeface="+mn-lt"/>
              <a:ea typeface="+mn-ea"/>
              <a:cs typeface="+mn-cs"/>
            </a:rPr>
            <a:t>に伴い増加傾向となることを</a:t>
          </a:r>
          <a:r>
            <a:rPr kumimoji="1" lang="ja-JP" altLang="ja-JP" sz="1100">
              <a:solidFill>
                <a:schemeClr val="dk1"/>
              </a:solidFill>
              <a:effectLst/>
              <a:latin typeface="+mn-lt"/>
              <a:ea typeface="+mn-ea"/>
              <a:cs typeface="+mn-cs"/>
            </a:rPr>
            <a:t>踏まえ、今後も新規発行地方債を必要最低限に抑制し、引き続き比率の低下に努める。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113877</xdr:rowOff>
    </xdr:from>
    <xdr:to>
      <xdr:col>81</xdr:col>
      <xdr:colOff>44450</xdr:colOff>
      <xdr:row>42</xdr:row>
      <xdr:rowOff>154094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31477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43</xdr:row>
      <xdr:rowOff>14817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3549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162137</xdr:rowOff>
    </xdr:from>
    <xdr:to>
      <xdr:col>72</xdr:col>
      <xdr:colOff>203200</xdr:colOff>
      <xdr:row>43</xdr:row>
      <xdr:rowOff>14817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3630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162137</xdr:rowOff>
    </xdr:from>
    <xdr:to>
      <xdr:col>68</xdr:col>
      <xdr:colOff>152400</xdr:colOff>
      <xdr:row>43</xdr:row>
      <xdr:rowOff>22860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3630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63077</xdr:rowOff>
    </xdr:from>
    <xdr:to>
      <xdr:col>81</xdr:col>
      <xdr:colOff>95250</xdr:colOff>
      <xdr:row>42</xdr:row>
      <xdr:rowOff>164677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35154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3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111337</xdr:rowOff>
    </xdr:from>
    <xdr:to>
      <xdr:col>68</xdr:col>
      <xdr:colOff>203200</xdr:colOff>
      <xdr:row>43</xdr:row>
      <xdr:rowOff>41487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26264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143510</xdr:rowOff>
    </xdr:from>
    <xdr:to>
      <xdr:col>64</xdr:col>
      <xdr:colOff>152400</xdr:colOff>
      <xdr:row>43</xdr:row>
      <xdr:rowOff>73660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58437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とうべつ学園（一体型義務教育学校）建設事業や社会資本整備のために発行した地方債または公営企業等への繰入等により、道内市町村及び類似団体平均を大幅に上回る比率となっている。地方債残高については、平成１５年度末の１９７億円をピークに減少しているが、昨今の大型事業の影響により令和３年度</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高止まりしているため、今後も新規発行地方債を必要最低限に抑制するとともに充当可能基金の増額を図ることで比率の低下に努める。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70092</xdr:rowOff>
    </xdr:from>
    <xdr:to>
      <xdr:col>81</xdr:col>
      <xdr:colOff>44450</xdr:colOff>
      <xdr:row>15</xdr:row>
      <xdr:rowOff>152823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641842"/>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70092</xdr:rowOff>
    </xdr:from>
    <xdr:to>
      <xdr:col>77</xdr:col>
      <xdr:colOff>44450</xdr:colOff>
      <xdr:row>15</xdr:row>
      <xdr:rowOff>171208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641842"/>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171208</xdr:rowOff>
    </xdr:from>
    <xdr:to>
      <xdr:col>72</xdr:col>
      <xdr:colOff>203200</xdr:colOff>
      <xdr:row>16</xdr:row>
      <xdr:rowOff>108918</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742958"/>
          <a:ext cx="889000" cy="10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108918</xdr:rowOff>
    </xdr:from>
    <xdr:to>
      <xdr:col>68</xdr:col>
      <xdr:colOff>152400</xdr:colOff>
      <xdr:row>16</xdr:row>
      <xdr:rowOff>110067</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852118"/>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102023</xdr:rowOff>
    </xdr:from>
    <xdr:to>
      <xdr:col>81</xdr:col>
      <xdr:colOff>95250</xdr:colOff>
      <xdr:row>16</xdr:row>
      <xdr:rowOff>32173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6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74100</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645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19292</xdr:rowOff>
    </xdr:from>
    <xdr:to>
      <xdr:col>77</xdr:col>
      <xdr:colOff>95250</xdr:colOff>
      <xdr:row>15</xdr:row>
      <xdr:rowOff>120892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59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105669</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677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120408</xdr:rowOff>
    </xdr:from>
    <xdr:to>
      <xdr:col>73</xdr:col>
      <xdr:colOff>44450</xdr:colOff>
      <xdr:row>16</xdr:row>
      <xdr:rowOff>50558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69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35335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77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58118</xdr:rowOff>
    </xdr:from>
    <xdr:to>
      <xdr:col>68</xdr:col>
      <xdr:colOff>203200</xdr:colOff>
      <xdr:row>16</xdr:row>
      <xdr:rowOff>159718</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8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144495</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88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59267</xdr:rowOff>
    </xdr:from>
    <xdr:to>
      <xdr:col>64</xdr:col>
      <xdr:colOff>152400</xdr:colOff>
      <xdr:row>16</xdr:row>
      <xdr:rowOff>160867</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145644</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88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北海道当別町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15,113
14,874
422.86
14,070,055
13,642,586
425,556
6,499,665
10,951,715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道内市町村平均と</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同水準だが、類似団体平均より低い水準となっている。</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人件費の増加が見込まれるが</a:t>
          </a:r>
          <a:r>
            <a:rPr kumimoji="1" lang="ja-JP" altLang="ja-JP" sz="1100">
              <a:solidFill>
                <a:schemeClr val="dk1"/>
              </a:solidFill>
              <a:effectLst/>
              <a:latin typeface="+mn-lt"/>
              <a:ea typeface="+mn-ea"/>
              <a:cs typeface="+mn-cs"/>
            </a:rPr>
            <a:t>町民ニーズの多様化・高度化に適切に対応していくため、引き続き効率的な人員配置や</a:t>
          </a:r>
          <a:r>
            <a:rPr kumimoji="1" lang="en-US" altLang="ja-JP" sz="1100">
              <a:solidFill>
                <a:schemeClr val="dk1"/>
              </a:solidFill>
              <a:effectLst/>
              <a:latin typeface="+mn-lt"/>
              <a:ea typeface="+mn-ea"/>
              <a:cs typeface="+mn-cs"/>
            </a:rPr>
            <a:t>ICT</a:t>
          </a:r>
          <a:r>
            <a:rPr kumimoji="1" lang="ja-JP" altLang="ja-JP" sz="1100">
              <a:solidFill>
                <a:schemeClr val="dk1"/>
              </a:solidFill>
              <a:effectLst/>
              <a:latin typeface="+mn-lt"/>
              <a:ea typeface="+mn-ea"/>
              <a:cs typeface="+mn-cs"/>
            </a:rPr>
            <a:t>化を推進し、人件費の抑制に努める。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75293</xdr:rowOff>
    </xdr:from>
    <xdr:to>
      <xdr:col>24</xdr:col>
      <xdr:colOff>25400</xdr:colOff>
      <xdr:row>36</xdr:row>
      <xdr:rowOff>56243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76043"/>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75293</xdr:rowOff>
    </xdr:from>
    <xdr:to>
      <xdr:col>19</xdr:col>
      <xdr:colOff>187325</xdr:colOff>
      <xdr:row>35</xdr:row>
      <xdr:rowOff>118836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760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159657</xdr:rowOff>
    </xdr:from>
    <xdr:to>
      <xdr:col>15</xdr:col>
      <xdr:colOff>98425</xdr:colOff>
      <xdr:row>35</xdr:row>
      <xdr:rowOff>118836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889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159657</xdr:rowOff>
    </xdr:from>
    <xdr:to>
      <xdr:col>11</xdr:col>
      <xdr:colOff>9525</xdr:colOff>
      <xdr:row>36</xdr:row>
      <xdr:rowOff>12700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889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21970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24493</xdr:rowOff>
    </xdr:from>
    <xdr:to>
      <xdr:col>20</xdr:col>
      <xdr:colOff>38100</xdr:colOff>
      <xdr:row>35</xdr:row>
      <xdr:rowOff>126093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136270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9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68036</xdr:rowOff>
    </xdr:from>
    <xdr:to>
      <xdr:col>15</xdr:col>
      <xdr:colOff>149225</xdr:colOff>
      <xdr:row>35</xdr:row>
      <xdr:rowOff>169636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108857</xdr:rowOff>
    </xdr:from>
    <xdr:to>
      <xdr:col>11</xdr:col>
      <xdr:colOff>60325</xdr:colOff>
      <xdr:row>35</xdr:row>
      <xdr:rowOff>39007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49184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道内市町村平均及び類似団体平均より低い水準となっている。今後は、物価高騰等による物件費の増加が予測されるため、引き続き行政コストの削減に努める。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145288</xdr:rowOff>
    </xdr:from>
    <xdr:to>
      <xdr:col>82</xdr:col>
      <xdr:colOff>107950</xdr:colOff>
      <xdr:row>15</xdr:row>
      <xdr:rowOff>37846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4558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145288</xdr:rowOff>
    </xdr:from>
    <xdr:to>
      <xdr:col>78</xdr:col>
      <xdr:colOff>69850</xdr:colOff>
      <xdr:row>15</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5455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143002</xdr:rowOff>
    </xdr:from>
    <xdr:to>
      <xdr:col>73</xdr:col>
      <xdr:colOff>180975</xdr:colOff>
      <xdr:row>15</xdr:row>
      <xdr:rowOff>46990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71852"/>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143002</xdr:rowOff>
    </xdr:from>
    <xdr:to>
      <xdr:col>69</xdr:col>
      <xdr:colOff>92075</xdr:colOff>
      <xdr:row>14</xdr:row>
      <xdr:rowOff>26416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718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146575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158496</xdr:rowOff>
    </xdr:from>
    <xdr:to>
      <xdr:col>82</xdr:col>
      <xdr:colOff>158750</xdr:colOff>
      <xdr:row>15</xdr:row>
      <xdr:rowOff>88646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3573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94488</xdr:rowOff>
    </xdr:from>
    <xdr:to>
      <xdr:col>78</xdr:col>
      <xdr:colOff>120650</xdr:colOff>
      <xdr:row>15</xdr:row>
      <xdr:rowOff>24638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34815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6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92202</xdr:rowOff>
    </xdr:from>
    <xdr:to>
      <xdr:col>69</xdr:col>
      <xdr:colOff>142875</xdr:colOff>
      <xdr:row>14</xdr:row>
      <xdr:rowOff>22352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32529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8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147066</xdr:rowOff>
    </xdr:from>
    <xdr:to>
      <xdr:col>65</xdr:col>
      <xdr:colOff>53975</xdr:colOff>
      <xdr:row>14</xdr:row>
      <xdr:rowOff>77216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87393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道内市町村平均及び類似団体平均より低い水準となっている。</a:t>
          </a:r>
          <a:endParaRPr lang="ja-JP" altLang="ja-JP" sz="1400">
            <a:effectLst/>
          </a:endParaRPr>
        </a:p>
        <a:p>
          <a:r>
            <a:rPr kumimoji="1" lang="ja-JP" altLang="ja-JP" sz="1100">
              <a:solidFill>
                <a:schemeClr val="dk1"/>
              </a:solidFill>
              <a:effectLst/>
              <a:latin typeface="+mn-lt"/>
              <a:ea typeface="+mn-ea"/>
              <a:cs typeface="+mn-cs"/>
            </a:rPr>
            <a:t>引き続き町独自の施策については、慎重に協議し、社会保障関係経費の急激な増加の抑制に努める。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58965</xdr:rowOff>
    </xdr:from>
    <xdr:to>
      <xdr:col>24</xdr:col>
      <xdr:colOff>25400</xdr:colOff>
      <xdr:row>53</xdr:row>
      <xdr:rowOff>91622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1458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53</xdr:row>
      <xdr:rowOff>58965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24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15422</xdr:rowOff>
    </xdr:from>
    <xdr:to>
      <xdr:col>15</xdr:col>
      <xdr:colOff>98425</xdr:colOff>
      <xdr:row>53</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02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15422</xdr:rowOff>
    </xdr:from>
    <xdr:to>
      <xdr:col>11</xdr:col>
      <xdr:colOff>9525</xdr:colOff>
      <xdr:row>53</xdr:row>
      <xdr:rowOff>48078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02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140805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40822</xdr:rowOff>
    </xdr:from>
    <xdr:to>
      <xdr:col>24</xdr:col>
      <xdr:colOff>76200</xdr:colOff>
      <xdr:row>53</xdr:row>
      <xdr:rowOff>142422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57349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8165</xdr:rowOff>
    </xdr:from>
    <xdr:to>
      <xdr:col>20</xdr:col>
      <xdr:colOff>38100</xdr:colOff>
      <xdr:row>53</xdr:row>
      <xdr:rowOff>109765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119942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86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157843</xdr:rowOff>
    </xdr:from>
    <xdr:to>
      <xdr:col>15</xdr:col>
      <xdr:colOff>149225</xdr:colOff>
      <xdr:row>53</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98170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136072</xdr:rowOff>
    </xdr:from>
    <xdr:to>
      <xdr:col>11</xdr:col>
      <xdr:colOff>60325</xdr:colOff>
      <xdr:row>53</xdr:row>
      <xdr:rowOff>66222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76399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2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168728</xdr:rowOff>
    </xdr:from>
    <xdr:to>
      <xdr:col>6</xdr:col>
      <xdr:colOff>171450</xdr:colOff>
      <xdr:row>53</xdr:row>
      <xdr:rowOff>98878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109055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5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その他のうち繰出金については、人口１人当たりの決算額で道内市町村平均及び類似団体平均を上回っている。また、当町は特別豪雪地帯に指定されており、除雪経費が大きな割合を占めるため数値が高い傾向にある。なお、対前年の減額要因は、下水道事業の法適用化によるものである。</a:t>
          </a:r>
          <a:br>
            <a:rPr lang="ja-JP" altLang="en-US"/>
          </a:br>
          <a:r>
            <a:rPr lang="ja-JP" altLang="en-US" sz="1100" b="0" i="0">
              <a:solidFill>
                <a:schemeClr val="dk1"/>
              </a:solidFill>
              <a:effectLst/>
              <a:latin typeface="+mn-lt"/>
              <a:ea typeface="+mn-ea"/>
              <a:cs typeface="+mn-cs"/>
            </a:rPr>
            <a:t>引き続き各特別会計の事業内容を注視し、過大になることがないよう適正化に努める。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58</xdr:row>
      <xdr:rowOff>149860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9080"/>
          <a:ext cx="0" cy="94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121937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06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149860</xdr:rowOff>
    </xdr:from>
    <xdr:to>
      <xdr:col>82</xdr:col>
      <xdr:colOff>196850</xdr:colOff>
      <xdr:row>58</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09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60</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3300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8907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165100</xdr:rowOff>
    </xdr:from>
    <xdr:to>
      <xdr:col>78</xdr:col>
      <xdr:colOff>69850</xdr:colOff>
      <xdr:row>61</xdr:row>
      <xdr:rowOff>8890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452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119380</xdr:rowOff>
    </xdr:from>
    <xdr:to>
      <xdr:col>73</xdr:col>
      <xdr:colOff>180975</xdr:colOff>
      <xdr:row>61</xdr:row>
      <xdr:rowOff>8890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406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104140</xdr:rowOff>
    </xdr:from>
    <xdr:to>
      <xdr:col>69</xdr:col>
      <xdr:colOff>92075</xdr:colOff>
      <xdr:row>60</xdr:row>
      <xdr:rowOff>119380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391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118127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114300</xdr:rowOff>
    </xdr:from>
    <xdr:to>
      <xdr:col>78</xdr:col>
      <xdr:colOff>120650</xdr:colOff>
      <xdr:row>61</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29227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129540</xdr:rowOff>
    </xdr:from>
    <xdr:to>
      <xdr:col>74</xdr:col>
      <xdr:colOff>31750</xdr:colOff>
      <xdr:row>61</xdr:row>
      <xdr:rowOff>59690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44467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50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68580</xdr:rowOff>
    </xdr:from>
    <xdr:to>
      <xdr:col>69</xdr:col>
      <xdr:colOff>142875</xdr:colOff>
      <xdr:row>60</xdr:row>
      <xdr:rowOff>170180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154957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4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53340</xdr:rowOff>
    </xdr:from>
    <xdr:to>
      <xdr:col>65</xdr:col>
      <xdr:colOff>53975</xdr:colOff>
      <xdr:row>60</xdr:row>
      <xdr:rowOff>154940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139717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水道事業に対する高料金対策繰り出し金等により、道内市町村平均及び類似団体平均を上回っている。対前年と比較して増額となっているが、これは下水道事業の法適用化に伴うものである。引き続き事業内容を注視し、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29845</xdr:rowOff>
    </xdr:from>
    <xdr:to>
      <xdr:col>82</xdr:col>
      <xdr:colOff>107950</xdr:colOff>
      <xdr:row>38</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202045"/>
          <a:ext cx="8382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29845</xdr:rowOff>
    </xdr:from>
    <xdr:to>
      <xdr:col>78</xdr:col>
      <xdr:colOff>69850</xdr:colOff>
      <xdr:row>36</xdr:row>
      <xdr:rowOff>35560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2020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167005</xdr:rowOff>
    </xdr:from>
    <xdr:to>
      <xdr:col>73</xdr:col>
      <xdr:colOff>180975</xdr:colOff>
      <xdr:row>36</xdr:row>
      <xdr:rowOff>35560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677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167005</xdr:rowOff>
    </xdr:from>
    <xdr:to>
      <xdr:col>69</xdr:col>
      <xdr:colOff>92075</xdr:colOff>
      <xdr:row>36</xdr:row>
      <xdr:rowOff>81280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6775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150495</xdr:rowOff>
    </xdr:from>
    <xdr:to>
      <xdr:col>78</xdr:col>
      <xdr:colOff>120650</xdr:colOff>
      <xdr:row>36</xdr:row>
      <xdr:rowOff>80645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65422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37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71137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116205</xdr:rowOff>
    </xdr:from>
    <xdr:to>
      <xdr:col>69</xdr:col>
      <xdr:colOff>142875</xdr:colOff>
      <xdr:row>36</xdr:row>
      <xdr:rowOff>46355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31132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20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平成３年度から平成１０年度の人口急増時に実施した社会資本整備事業に伴う地方債の発行により地方債残高が増加した影響で、地方債の元利償還金は類似団体平均額を若干上回って</a:t>
          </a:r>
          <a:r>
            <a:rPr kumimoji="1" lang="ja-JP" altLang="en-US" sz="1100">
              <a:solidFill>
                <a:schemeClr val="dk1"/>
              </a:solidFill>
              <a:effectLst/>
              <a:latin typeface="+mn-lt"/>
              <a:ea typeface="+mn-ea"/>
              <a:cs typeface="+mn-cs"/>
            </a:rPr>
            <a:t>いたが、令和５年度より下回っている。</a:t>
          </a:r>
          <a:endParaRPr lang="ja-JP" altLang="ja-JP" sz="1400">
            <a:effectLst/>
          </a:endParaRPr>
        </a:p>
        <a:p>
          <a:r>
            <a:rPr kumimoji="1" lang="ja-JP" altLang="ja-JP" sz="1100">
              <a:solidFill>
                <a:schemeClr val="dk1"/>
              </a:solidFill>
              <a:effectLst/>
              <a:latin typeface="+mn-lt"/>
              <a:ea typeface="+mn-ea"/>
              <a:cs typeface="+mn-cs"/>
            </a:rPr>
            <a:t>償還額については平成１９年度をピークに緩やかに減少したが、昨今の大型事業の借入を踏まえ、今後も新規発行地方債を必要最低限に抑制し、引き続き公債費の縮減に努める。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136144</xdr:rowOff>
    </xdr:from>
    <xdr:to>
      <xdr:col>24</xdr:col>
      <xdr:colOff>25400</xdr:colOff>
      <xdr:row>76</xdr:row>
      <xdr:rowOff>140715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1663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136144</xdr:rowOff>
    </xdr:from>
    <xdr:to>
      <xdr:col>19</xdr:col>
      <xdr:colOff>187325</xdr:colOff>
      <xdr:row>77</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16634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2623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60706</xdr:rowOff>
    </xdr:from>
    <xdr:to>
      <xdr:col>11</xdr:col>
      <xdr:colOff>9525</xdr:colOff>
      <xdr:row>77</xdr:row>
      <xdr:rowOff>143002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2623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85344</xdr:rowOff>
    </xdr:from>
    <xdr:to>
      <xdr:col>20</xdr:col>
      <xdr:colOff>38100</xdr:colOff>
      <xdr:row>77</xdr:row>
      <xdr:rowOff>15494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25671</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xdr:rowOff>
    </xdr:from>
    <xdr:to>
      <xdr:col>11</xdr:col>
      <xdr:colOff>60325</xdr:colOff>
      <xdr:row>77</xdr:row>
      <xdr:rowOff>111506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公債費以外に係る比率は道内市町村平均及び類似団体平均を上回っている。今後も、事務事業の見直し等による行政コストの削減に努める。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79</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3152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78</xdr:row>
      <xdr:rowOff>117856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4315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78</xdr:row>
      <xdr:rowOff>117856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23492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33274</xdr:rowOff>
    </xdr:from>
    <xdr:to>
      <xdr:col>69</xdr:col>
      <xdr:colOff>92075</xdr:colOff>
      <xdr:row>78</xdr:row>
      <xdr:rowOff>44704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3492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126492</xdr:rowOff>
    </xdr:from>
    <xdr:to>
      <xdr:col>82</xdr:col>
      <xdr:colOff>158750</xdr:colOff>
      <xdr:row>79</xdr:row>
      <xdr:rowOff>56642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98569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67056</xdr:rowOff>
    </xdr:from>
    <xdr:to>
      <xdr:col>74</xdr:col>
      <xdr:colOff>31750</xdr:colOff>
      <xdr:row>78</xdr:row>
      <xdr:rowOff>168656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153433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153924</xdr:rowOff>
    </xdr:from>
    <xdr:to>
      <xdr:col>69</xdr:col>
      <xdr:colOff>142875</xdr:colOff>
      <xdr:row>77</xdr:row>
      <xdr:rowOff>84074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165354</xdr:rowOff>
    </xdr:from>
    <xdr:to>
      <xdr:col>65</xdr:col>
      <xdr:colOff>53975</xdr:colOff>
      <xdr:row>78</xdr:row>
      <xdr:rowOff>95504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80281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北海道当別町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89422</xdr:rowOff>
    </xdr:from>
    <xdr:to>
      <xdr:col>29</xdr:col>
      <xdr:colOff>127000</xdr:colOff>
      <xdr:row>15</xdr:row>
      <xdr:rowOff>110073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08797"/>
          <a:ext cx="647700" cy="20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110073</xdr:rowOff>
    </xdr:from>
    <xdr:to>
      <xdr:col>26</xdr:col>
      <xdr:colOff>50800</xdr:colOff>
      <xdr:row>16</xdr:row>
      <xdr:rowOff>11459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29448"/>
          <a:ext cx="698500" cy="72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170162</xdr:rowOff>
    </xdr:from>
    <xdr:to>
      <xdr:col>22</xdr:col>
      <xdr:colOff>114300</xdr:colOff>
      <xdr:row>16</xdr:row>
      <xdr:rowOff>11459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789537"/>
          <a:ext cx="698500" cy="12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34659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170162</xdr:rowOff>
    </xdr:from>
    <xdr:to>
      <xdr:col>18</xdr:col>
      <xdr:colOff>177800</xdr:colOff>
      <xdr:row>16</xdr:row>
      <xdr:rowOff>74291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89537"/>
          <a:ext cx="698500" cy="75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38622</xdr:rowOff>
    </xdr:from>
    <xdr:to>
      <xdr:col>29</xdr:col>
      <xdr:colOff>177800</xdr:colOff>
      <xdr:row>15</xdr:row>
      <xdr:rowOff>140222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57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55149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0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59273</xdr:rowOff>
    </xdr:from>
    <xdr:to>
      <xdr:col>26</xdr:col>
      <xdr:colOff>101600</xdr:colOff>
      <xdr:row>15</xdr:row>
      <xdr:rowOff>160873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78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171050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47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132109</xdr:rowOff>
    </xdr:from>
    <xdr:to>
      <xdr:col>22</xdr:col>
      <xdr:colOff>165100</xdr:colOff>
      <xdr:row>16</xdr:row>
      <xdr:rowOff>62259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51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72436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2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119362</xdr:rowOff>
    </xdr:from>
    <xdr:to>
      <xdr:col>19</xdr:col>
      <xdr:colOff>38100</xdr:colOff>
      <xdr:row>16</xdr:row>
      <xdr:rowOff>49512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38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59689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0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23491</xdr:rowOff>
    </xdr:from>
    <xdr:to>
      <xdr:col>15</xdr:col>
      <xdr:colOff>101600</xdr:colOff>
      <xdr:row>16</xdr:row>
      <xdr:rowOff>125091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14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135268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8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290278</xdr:rowOff>
    </xdr:from>
    <xdr:to>
      <xdr:col>29</xdr:col>
      <xdr:colOff>127000</xdr:colOff>
      <xdr:row>35</xdr:row>
      <xdr:rowOff>10909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557728"/>
          <a:ext cx="647700" cy="63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111618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1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184836</xdr:rowOff>
    </xdr:from>
    <xdr:to>
      <xdr:col>26</xdr:col>
      <xdr:colOff>50800</xdr:colOff>
      <xdr:row>35</xdr:row>
      <xdr:rowOff>10909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452286"/>
          <a:ext cx="698500" cy="168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184836</xdr:rowOff>
    </xdr:from>
    <xdr:to>
      <xdr:col>22</xdr:col>
      <xdr:colOff>114300</xdr:colOff>
      <xdr:row>34</xdr:row>
      <xdr:rowOff>224136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52286"/>
          <a:ext cx="698500" cy="39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224136</xdr:rowOff>
    </xdr:from>
    <xdr:to>
      <xdr:col>18</xdr:col>
      <xdr:colOff>177800</xdr:colOff>
      <xdr:row>34</xdr:row>
      <xdr:rowOff>313785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491586"/>
          <a:ext cx="698500" cy="89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239478</xdr:rowOff>
    </xdr:from>
    <xdr:to>
      <xdr:col>29</xdr:col>
      <xdr:colOff>177800</xdr:colOff>
      <xdr:row>34</xdr:row>
      <xdr:rowOff>341078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06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84555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5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303009</xdr:rowOff>
    </xdr:from>
    <xdr:to>
      <xdr:col>26</xdr:col>
      <xdr:colOff>101600</xdr:colOff>
      <xdr:row>35</xdr:row>
      <xdr:rowOff>61709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70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71886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39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134036</xdr:rowOff>
    </xdr:from>
    <xdr:to>
      <xdr:col>22</xdr:col>
      <xdr:colOff>165100</xdr:colOff>
      <xdr:row>34</xdr:row>
      <xdr:rowOff>235635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0148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245813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173336</xdr:rowOff>
    </xdr:from>
    <xdr:to>
      <xdr:col>19</xdr:col>
      <xdr:colOff>38100</xdr:colOff>
      <xdr:row>34</xdr:row>
      <xdr:rowOff>274936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40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285113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0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262985</xdr:rowOff>
    </xdr:from>
    <xdr:to>
      <xdr:col>15</xdr:col>
      <xdr:colOff>101600</xdr:colOff>
      <xdr:row>35</xdr:row>
      <xdr:rowOff>21685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30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31862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9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北海道当別町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15,113
14,874
422.86
14,070,055
13,642,586
425,556
6,499,665
10,951,715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75159</xdr:rowOff>
    </xdr:from>
    <xdr:to>
      <xdr:col>24</xdr:col>
      <xdr:colOff>63500</xdr:colOff>
      <xdr:row>36</xdr:row>
      <xdr:rowOff>8776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75909"/>
          <a:ext cx="838200" cy="10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168656</xdr:rowOff>
    </xdr:from>
    <xdr:to>
      <xdr:col>19</xdr:col>
      <xdr:colOff>177800</xdr:colOff>
      <xdr:row>36</xdr:row>
      <xdr:rowOff>8776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69406"/>
          <a:ext cx="8890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168656</xdr:rowOff>
    </xdr:from>
    <xdr:to>
      <xdr:col>15</xdr:col>
      <xdr:colOff>50800</xdr:colOff>
      <xdr:row>35</xdr:row>
      <xdr:rowOff>169469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69406"/>
          <a:ext cx="889000" cy="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169469</xdr:rowOff>
    </xdr:from>
    <xdr:to>
      <xdr:col>10</xdr:col>
      <xdr:colOff>114300</xdr:colOff>
      <xdr:row>36</xdr:row>
      <xdr:rowOff>69952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70219"/>
          <a:ext cx="889000" cy="7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24359</xdr:rowOff>
    </xdr:from>
    <xdr:to>
      <xdr:col>24</xdr:col>
      <xdr:colOff>114300</xdr:colOff>
      <xdr:row>35</xdr:row>
      <xdr:rowOff>125959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2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47236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7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129426</xdr:rowOff>
    </xdr:from>
    <xdr:to>
      <xdr:col>20</xdr:col>
      <xdr:colOff>38100</xdr:colOff>
      <xdr:row>36</xdr:row>
      <xdr:rowOff>59576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3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76103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0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117856</xdr:rowOff>
    </xdr:from>
    <xdr:to>
      <xdr:col>15</xdr:col>
      <xdr:colOff>101600</xdr:colOff>
      <xdr:row>36</xdr:row>
      <xdr:rowOff>48006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64533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9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118669</xdr:rowOff>
    </xdr:from>
    <xdr:to>
      <xdr:col>10</xdr:col>
      <xdr:colOff>165100</xdr:colOff>
      <xdr:row>36</xdr:row>
      <xdr:rowOff>48819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1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65346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94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19152</xdr:rowOff>
    </xdr:from>
    <xdr:to>
      <xdr:col>6</xdr:col>
      <xdr:colOff>38100</xdr:colOff>
      <xdr:row>36</xdr:row>
      <xdr:rowOff>120752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137279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6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43956</xdr:rowOff>
    </xdr:from>
    <xdr:to>
      <xdr:col>24</xdr:col>
      <xdr:colOff>63500</xdr:colOff>
      <xdr:row>58</xdr:row>
      <xdr:rowOff>69802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88056"/>
          <a:ext cx="838200" cy="2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3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58547</xdr:rowOff>
    </xdr:from>
    <xdr:to>
      <xdr:col>19</xdr:col>
      <xdr:colOff>177800</xdr:colOff>
      <xdr:row>58</xdr:row>
      <xdr:rowOff>69802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02647"/>
          <a:ext cx="889000" cy="1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58547</xdr:rowOff>
    </xdr:from>
    <xdr:to>
      <xdr:col>15</xdr:col>
      <xdr:colOff>50800</xdr:colOff>
      <xdr:row>58</xdr:row>
      <xdr:rowOff>72434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02647"/>
          <a:ext cx="889000" cy="1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72434</xdr:rowOff>
    </xdr:from>
    <xdr:to>
      <xdr:col>10</xdr:col>
      <xdr:colOff>114300</xdr:colOff>
      <xdr:row>58</xdr:row>
      <xdr:rowOff>93247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16534"/>
          <a:ext cx="889000" cy="2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151582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164606</xdr:rowOff>
    </xdr:from>
    <xdr:to>
      <xdr:col>24</xdr:col>
      <xdr:colOff>114300</xdr:colOff>
      <xdr:row>58</xdr:row>
      <xdr:rowOff>94756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3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123983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19002</xdr:rowOff>
    </xdr:from>
    <xdr:to>
      <xdr:col>20</xdr:col>
      <xdr:colOff>38100</xdr:colOff>
      <xdr:row>58</xdr:row>
      <xdr:rowOff>120602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6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137129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3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7747</xdr:rowOff>
    </xdr:from>
    <xdr:to>
      <xdr:col>15</xdr:col>
      <xdr:colOff>101600</xdr:colOff>
      <xdr:row>58</xdr:row>
      <xdr:rowOff>109347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5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125874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2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21634</xdr:rowOff>
    </xdr:from>
    <xdr:to>
      <xdr:col>10</xdr:col>
      <xdr:colOff>165100</xdr:colOff>
      <xdr:row>58</xdr:row>
      <xdr:rowOff>123234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139761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4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42447</xdr:rowOff>
    </xdr:from>
    <xdr:to>
      <xdr:col>6</xdr:col>
      <xdr:colOff>38100</xdr:colOff>
      <xdr:row>58</xdr:row>
      <xdr:rowOff>144047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8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160574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6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63667</xdr:rowOff>
    </xdr:from>
    <xdr:to>
      <xdr:col>24</xdr:col>
      <xdr:colOff>63500</xdr:colOff>
      <xdr:row>70</xdr:row>
      <xdr:rowOff>99626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065167"/>
          <a:ext cx="838200" cy="3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19116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0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99626</xdr:rowOff>
    </xdr:from>
    <xdr:to>
      <xdr:col>19</xdr:col>
      <xdr:colOff>177800</xdr:colOff>
      <xdr:row>71</xdr:row>
      <xdr:rowOff>70640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2101126"/>
          <a:ext cx="889000" cy="14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153441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5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125778</xdr:rowOff>
    </xdr:from>
    <xdr:to>
      <xdr:col>15</xdr:col>
      <xdr:colOff>50800</xdr:colOff>
      <xdr:row>71</xdr:row>
      <xdr:rowOff>70640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2127278"/>
          <a:ext cx="889000" cy="1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157807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125778</xdr:rowOff>
    </xdr:from>
    <xdr:to>
      <xdr:col>10</xdr:col>
      <xdr:colOff>114300</xdr:colOff>
      <xdr:row>71</xdr:row>
      <xdr:rowOff>112542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127278"/>
          <a:ext cx="889000" cy="15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156298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169443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12867</xdr:rowOff>
    </xdr:from>
    <xdr:to>
      <xdr:col>24</xdr:col>
      <xdr:colOff>114300</xdr:colOff>
      <xdr:row>70</xdr:row>
      <xdr:rowOff>114467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01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137344</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196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48826</xdr:rowOff>
    </xdr:from>
    <xdr:to>
      <xdr:col>20</xdr:col>
      <xdr:colOff>38100</xdr:colOff>
      <xdr:row>70</xdr:row>
      <xdr:rowOff>150426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05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68</xdr:row>
      <xdr:rowOff>166953</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182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19840</xdr:rowOff>
    </xdr:from>
    <xdr:to>
      <xdr:col>15</xdr:col>
      <xdr:colOff>101600</xdr:colOff>
      <xdr:row>71</xdr:row>
      <xdr:rowOff>121440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19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137967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19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74978</xdr:rowOff>
    </xdr:from>
    <xdr:to>
      <xdr:col>10</xdr:col>
      <xdr:colOff>165100</xdr:colOff>
      <xdr:row>71</xdr:row>
      <xdr:rowOff>5128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07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21655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185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61742</xdr:rowOff>
    </xdr:from>
    <xdr:to>
      <xdr:col>6</xdr:col>
      <xdr:colOff>38100</xdr:colOff>
      <xdr:row>71</xdr:row>
      <xdr:rowOff>163342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23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8419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00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116165</xdr:rowOff>
    </xdr:from>
    <xdr:to>
      <xdr:col>24</xdr:col>
      <xdr:colOff>63500</xdr:colOff>
      <xdr:row>96</xdr:row>
      <xdr:rowOff>119235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03915"/>
          <a:ext cx="838200" cy="17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119235</xdr:rowOff>
    </xdr:from>
    <xdr:to>
      <xdr:col>19</xdr:col>
      <xdr:colOff>177800</xdr:colOff>
      <xdr:row>97</xdr:row>
      <xdr:rowOff>12075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78435"/>
          <a:ext cx="889000" cy="6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58427</xdr:rowOff>
    </xdr:from>
    <xdr:to>
      <xdr:col>15</xdr:col>
      <xdr:colOff>50800</xdr:colOff>
      <xdr:row>97</xdr:row>
      <xdr:rowOff>12075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17627"/>
          <a:ext cx="889000" cy="12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58427</xdr:rowOff>
    </xdr:from>
    <xdr:to>
      <xdr:col>10</xdr:col>
      <xdr:colOff>114300</xdr:colOff>
      <xdr:row>97</xdr:row>
      <xdr:rowOff>146808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17627"/>
          <a:ext cx="889000" cy="25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65365</xdr:rowOff>
    </xdr:from>
    <xdr:to>
      <xdr:col>24</xdr:col>
      <xdr:colOff>114300</xdr:colOff>
      <xdr:row>95</xdr:row>
      <xdr:rowOff>166965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43792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3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68435</xdr:rowOff>
    </xdr:from>
    <xdr:to>
      <xdr:col>20</xdr:col>
      <xdr:colOff>38100</xdr:colOff>
      <xdr:row>96</xdr:row>
      <xdr:rowOff>170035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2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161162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2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132725</xdr:rowOff>
    </xdr:from>
    <xdr:to>
      <xdr:col>15</xdr:col>
      <xdr:colOff>101600</xdr:colOff>
      <xdr:row>97</xdr:row>
      <xdr:rowOff>62875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9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54002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8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7627</xdr:rowOff>
    </xdr:from>
    <xdr:to>
      <xdr:col>10</xdr:col>
      <xdr:colOff>165100</xdr:colOff>
      <xdr:row>96</xdr:row>
      <xdr:rowOff>109227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6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100354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5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96008</xdr:rowOff>
    </xdr:from>
    <xdr:to>
      <xdr:col>6</xdr:col>
      <xdr:colOff>38100</xdr:colOff>
      <xdr:row>98</xdr:row>
      <xdr:rowOff>26158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2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17285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1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114790</xdr:rowOff>
    </xdr:from>
    <xdr:to>
      <xdr:col>55</xdr:col>
      <xdr:colOff>0</xdr:colOff>
      <xdr:row>34</xdr:row>
      <xdr:rowOff>40751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772640"/>
          <a:ext cx="838200" cy="9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114790</xdr:rowOff>
    </xdr:from>
    <xdr:to>
      <xdr:col>50</xdr:col>
      <xdr:colOff>114300</xdr:colOff>
      <xdr:row>33</xdr:row>
      <xdr:rowOff>148711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772640"/>
          <a:ext cx="889000" cy="3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25164</xdr:rowOff>
    </xdr:from>
    <xdr:to>
      <xdr:col>45</xdr:col>
      <xdr:colOff>177800</xdr:colOff>
      <xdr:row>33</xdr:row>
      <xdr:rowOff>148711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683014"/>
          <a:ext cx="889000" cy="12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61037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11577</xdr:rowOff>
    </xdr:from>
    <xdr:to>
      <xdr:col>41</xdr:col>
      <xdr:colOff>50800</xdr:colOff>
      <xdr:row>33</xdr:row>
      <xdr:rowOff>25164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669427"/>
          <a:ext cx="889000" cy="1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4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161401</xdr:rowOff>
    </xdr:from>
    <xdr:to>
      <xdr:col>55</xdr:col>
      <xdr:colOff>50800</xdr:colOff>
      <xdr:row>34</xdr:row>
      <xdr:rowOff>91551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81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12828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67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63990</xdr:rowOff>
    </xdr:from>
    <xdr:to>
      <xdr:col>50</xdr:col>
      <xdr:colOff>165100</xdr:colOff>
      <xdr:row>33</xdr:row>
      <xdr:rowOff>165590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72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10667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497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97911</xdr:rowOff>
    </xdr:from>
    <xdr:to>
      <xdr:col>46</xdr:col>
      <xdr:colOff>38100</xdr:colOff>
      <xdr:row>34</xdr:row>
      <xdr:rowOff>28061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75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44588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53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145814</xdr:rowOff>
    </xdr:from>
    <xdr:to>
      <xdr:col>41</xdr:col>
      <xdr:colOff>101600</xdr:colOff>
      <xdr:row>33</xdr:row>
      <xdr:rowOff>75964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63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92491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40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132227</xdr:rowOff>
    </xdr:from>
    <xdr:to>
      <xdr:col>36</xdr:col>
      <xdr:colOff>165100</xdr:colOff>
      <xdr:row>33</xdr:row>
      <xdr:rowOff>62377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61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78904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39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97668</xdr:rowOff>
    </xdr:from>
    <xdr:to>
      <xdr:col>54</xdr:col>
      <xdr:colOff>189865</xdr:colOff>
      <xdr:row>59</xdr:row>
      <xdr:rowOff>9592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9013068"/>
          <a:ext cx="1270" cy="1112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13419</xdr:rowOff>
    </xdr:from>
    <xdr:ext cx="469744"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2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9592</xdr:rowOff>
    </xdr:from>
    <xdr:to>
      <xdr:col>55</xdr:col>
      <xdr:colOff>88900</xdr:colOff>
      <xdr:row>59</xdr:row>
      <xdr:rowOff>9592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2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44345</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78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97668</xdr:rowOff>
    </xdr:from>
    <xdr:to>
      <xdr:col>55</xdr:col>
      <xdr:colOff>88900</xdr:colOff>
      <xdr:row>52</xdr:row>
      <xdr:rowOff>97668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013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81605</xdr:rowOff>
    </xdr:from>
    <xdr:to>
      <xdr:col>55</xdr:col>
      <xdr:colOff>0</xdr:colOff>
      <xdr:row>58</xdr:row>
      <xdr:rowOff>11680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54255"/>
          <a:ext cx="838200" cy="10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50215</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51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27338</xdr:rowOff>
    </xdr:from>
    <xdr:to>
      <xdr:col>55</xdr:col>
      <xdr:colOff>50800</xdr:colOff>
      <xdr:row>57</xdr:row>
      <xdr:rowOff>128938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79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103970</xdr:rowOff>
    </xdr:from>
    <xdr:to>
      <xdr:col>50</xdr:col>
      <xdr:colOff>114300</xdr:colOff>
      <xdr:row>57</xdr:row>
      <xdr:rowOff>81605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05170"/>
          <a:ext cx="889000" cy="14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78137</xdr:rowOff>
    </xdr:from>
    <xdr:to>
      <xdr:col>50</xdr:col>
      <xdr:colOff>165100</xdr:colOff>
      <xdr:row>58</xdr:row>
      <xdr:rowOff>8287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5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170864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4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144531</xdr:rowOff>
    </xdr:from>
    <xdr:to>
      <xdr:col>45</xdr:col>
      <xdr:colOff>177800</xdr:colOff>
      <xdr:row>56</xdr:row>
      <xdr:rowOff>103970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8888481"/>
          <a:ext cx="889000" cy="8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83258</xdr:rowOff>
    </xdr:from>
    <xdr:to>
      <xdr:col>46</xdr:col>
      <xdr:colOff>38100</xdr:colOff>
      <xdr:row>58</xdr:row>
      <xdr:rowOff>13408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5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4535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4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144531</xdr:rowOff>
    </xdr:from>
    <xdr:to>
      <xdr:col>41</xdr:col>
      <xdr:colOff>50800</xdr:colOff>
      <xdr:row>56</xdr:row>
      <xdr:rowOff>49883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8888481"/>
          <a:ext cx="889000" cy="76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45417</xdr:rowOff>
    </xdr:from>
    <xdr:to>
      <xdr:col>41</xdr:col>
      <xdr:colOff>101600</xdr:colOff>
      <xdr:row>57</xdr:row>
      <xdr:rowOff>147017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1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138144</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141295</xdr:rowOff>
    </xdr:from>
    <xdr:to>
      <xdr:col>36</xdr:col>
      <xdr:colOff>165100</xdr:colOff>
      <xdr:row>57</xdr:row>
      <xdr:rowOff>71445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4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62572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83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132330</xdr:rowOff>
    </xdr:from>
    <xdr:to>
      <xdr:col>55</xdr:col>
      <xdr:colOff>50800</xdr:colOff>
      <xdr:row>58</xdr:row>
      <xdr:rowOff>62480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0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110757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8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30805</xdr:rowOff>
    </xdr:from>
    <xdr:to>
      <xdr:col>50</xdr:col>
      <xdr:colOff>165100</xdr:colOff>
      <xdr:row>57</xdr:row>
      <xdr:rowOff>132405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0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148932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57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53170</xdr:rowOff>
    </xdr:from>
    <xdr:to>
      <xdr:col>46</xdr:col>
      <xdr:colOff>38100</xdr:colOff>
      <xdr:row>56</xdr:row>
      <xdr:rowOff>154770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171297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2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93731</xdr:rowOff>
    </xdr:from>
    <xdr:to>
      <xdr:col>41</xdr:col>
      <xdr:colOff>101600</xdr:colOff>
      <xdr:row>52</xdr:row>
      <xdr:rowOff>23881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88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40408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861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170533</xdr:rowOff>
    </xdr:from>
    <xdr:to>
      <xdr:col>36</xdr:col>
      <xdr:colOff>165100</xdr:colOff>
      <xdr:row>56</xdr:row>
      <xdr:rowOff>100683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0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117210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7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3591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862341"/>
          <a:ext cx="1270" cy="65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121718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63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3591</xdr:rowOff>
    </xdr:from>
    <xdr:to>
      <xdr:col>55</xdr:col>
      <xdr:colOff>88900</xdr:colOff>
      <xdr:row>75</xdr:row>
      <xdr:rowOff>3591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862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66182</xdr:rowOff>
    </xdr:from>
    <xdr:to>
      <xdr:col>55</xdr:col>
      <xdr:colOff>0</xdr:colOff>
      <xdr:row>78</xdr:row>
      <xdr:rowOff>128699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39282"/>
          <a:ext cx="838200" cy="6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26528</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28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3651</xdr:rowOff>
    </xdr:from>
    <xdr:to>
      <xdr:col>55</xdr:col>
      <xdr:colOff>50800</xdr:colOff>
      <xdr:row>78</xdr:row>
      <xdr:rowOff>105251</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7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141241</xdr:rowOff>
    </xdr:from>
    <xdr:to>
      <xdr:col>50</xdr:col>
      <xdr:colOff>114300</xdr:colOff>
      <xdr:row>78</xdr:row>
      <xdr:rowOff>66182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42891"/>
          <a:ext cx="889000" cy="9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26191</xdr:rowOff>
    </xdr:from>
    <xdr:to>
      <xdr:col>50</xdr:col>
      <xdr:colOff>165100</xdr:colOff>
      <xdr:row>78</xdr:row>
      <xdr:rowOff>127791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118918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9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85499</xdr:rowOff>
    </xdr:from>
    <xdr:to>
      <xdr:col>45</xdr:col>
      <xdr:colOff>177800</xdr:colOff>
      <xdr:row>77</xdr:row>
      <xdr:rowOff>141241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2086999"/>
          <a:ext cx="889000" cy="125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24943</xdr:rowOff>
    </xdr:from>
    <xdr:to>
      <xdr:col>46</xdr:col>
      <xdr:colOff>38100</xdr:colOff>
      <xdr:row>78</xdr:row>
      <xdr:rowOff>126543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9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117670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9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85499</xdr:rowOff>
    </xdr:from>
    <xdr:to>
      <xdr:col>41</xdr:col>
      <xdr:colOff>50800</xdr:colOff>
      <xdr:row>76</xdr:row>
      <xdr:rowOff>64102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2086999"/>
          <a:ext cx="889000" cy="100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6110</xdr:rowOff>
    </xdr:from>
    <xdr:to>
      <xdr:col>41</xdr:col>
      <xdr:colOff>101600</xdr:colOff>
      <xdr:row>78</xdr:row>
      <xdr:rowOff>107710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98837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4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123729</xdr:rowOff>
    </xdr:from>
    <xdr:to>
      <xdr:col>36</xdr:col>
      <xdr:colOff>165100</xdr:colOff>
      <xdr:row>78</xdr:row>
      <xdr:rowOff>53879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2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45006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1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77899</xdr:rowOff>
    </xdr:from>
    <xdr:to>
      <xdr:col>55</xdr:col>
      <xdr:colOff>50800</xdr:colOff>
      <xdr:row>79</xdr:row>
      <xdr:rowOff>8049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164276</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6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15382</xdr:rowOff>
    </xdr:from>
    <xdr:to>
      <xdr:col>50</xdr:col>
      <xdr:colOff>165100</xdr:colOff>
      <xdr:row>78</xdr:row>
      <xdr:rowOff>116982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133509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16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90441</xdr:rowOff>
    </xdr:from>
    <xdr:to>
      <xdr:col>46</xdr:col>
      <xdr:colOff>38100</xdr:colOff>
      <xdr:row>78</xdr:row>
      <xdr:rowOff>20591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9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37118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0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34699</xdr:rowOff>
    </xdr:from>
    <xdr:to>
      <xdr:col>41</xdr:col>
      <xdr:colOff>101600</xdr:colOff>
      <xdr:row>70</xdr:row>
      <xdr:rowOff>136299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03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152826</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181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13302</xdr:rowOff>
    </xdr:from>
    <xdr:to>
      <xdr:col>36</xdr:col>
      <xdr:colOff>165100</xdr:colOff>
      <xdr:row>76</xdr:row>
      <xdr:rowOff>114902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04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131429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81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100935</xdr:rowOff>
    </xdr:from>
    <xdr:to>
      <xdr:col>55</xdr:col>
      <xdr:colOff>0</xdr:colOff>
      <xdr:row>97</xdr:row>
      <xdr:rowOff>20422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560135"/>
          <a:ext cx="838200" cy="9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95900</xdr:rowOff>
    </xdr:from>
    <xdr:to>
      <xdr:col>50</xdr:col>
      <xdr:colOff>114300</xdr:colOff>
      <xdr:row>97</xdr:row>
      <xdr:rowOff>20422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383650"/>
          <a:ext cx="889000" cy="26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95900</xdr:rowOff>
    </xdr:from>
    <xdr:to>
      <xdr:col>45</xdr:col>
      <xdr:colOff>177800</xdr:colOff>
      <xdr:row>97</xdr:row>
      <xdr:rowOff>94895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383650"/>
          <a:ext cx="889000" cy="34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167912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167103</xdr:rowOff>
    </xdr:from>
    <xdr:to>
      <xdr:col>41</xdr:col>
      <xdr:colOff>50800</xdr:colOff>
      <xdr:row>97</xdr:row>
      <xdr:rowOff>94895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626303"/>
          <a:ext cx="889000" cy="9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50135</xdr:rowOff>
    </xdr:from>
    <xdr:to>
      <xdr:col>55</xdr:col>
      <xdr:colOff>50800</xdr:colOff>
      <xdr:row>96</xdr:row>
      <xdr:rowOff>151735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5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28562</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4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141072</xdr:rowOff>
    </xdr:from>
    <xdr:to>
      <xdr:col>50</xdr:col>
      <xdr:colOff>165100</xdr:colOff>
      <xdr:row>97</xdr:row>
      <xdr:rowOff>71222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60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62349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69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45100</xdr:rowOff>
    </xdr:from>
    <xdr:to>
      <xdr:col>46</xdr:col>
      <xdr:colOff>38100</xdr:colOff>
      <xdr:row>95</xdr:row>
      <xdr:rowOff>146700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33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163227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10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44095</xdr:rowOff>
    </xdr:from>
    <xdr:to>
      <xdr:col>41</xdr:col>
      <xdr:colOff>101600</xdr:colOff>
      <xdr:row>97</xdr:row>
      <xdr:rowOff>145695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67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136822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76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116303</xdr:rowOff>
    </xdr:from>
    <xdr:to>
      <xdr:col>36</xdr:col>
      <xdr:colOff>165100</xdr:colOff>
      <xdr:row>97</xdr:row>
      <xdr:rowOff>46453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57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37580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6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619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135393</xdr:rowOff>
    </xdr:from>
    <xdr:to>
      <xdr:col>85</xdr:col>
      <xdr:colOff>127000</xdr:colOff>
      <xdr:row>75</xdr:row>
      <xdr:rowOff>150335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2994143"/>
          <a:ext cx="838200" cy="1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101818</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6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46641</xdr:rowOff>
    </xdr:from>
    <xdr:to>
      <xdr:col>81</xdr:col>
      <xdr:colOff>50800</xdr:colOff>
      <xdr:row>75</xdr:row>
      <xdr:rowOff>150335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2905391"/>
          <a:ext cx="889000" cy="10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46641</xdr:rowOff>
    </xdr:from>
    <xdr:to>
      <xdr:col>76</xdr:col>
      <xdr:colOff>114300</xdr:colOff>
      <xdr:row>75</xdr:row>
      <xdr:rowOff>50583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2905391"/>
          <a:ext cx="889000" cy="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4791</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0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44346</xdr:rowOff>
    </xdr:from>
    <xdr:to>
      <xdr:col>71</xdr:col>
      <xdr:colOff>177800</xdr:colOff>
      <xdr:row>75</xdr:row>
      <xdr:rowOff>50583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2903096"/>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25520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0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48189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0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84593</xdr:rowOff>
    </xdr:from>
    <xdr:to>
      <xdr:col>85</xdr:col>
      <xdr:colOff>177800</xdr:colOff>
      <xdr:row>76</xdr:row>
      <xdr:rowOff>14743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94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107470</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79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99534</xdr:rowOff>
    </xdr:from>
    <xdr:to>
      <xdr:col>81</xdr:col>
      <xdr:colOff>101600</xdr:colOff>
      <xdr:row>76</xdr:row>
      <xdr:rowOff>29685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958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46211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73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167291</xdr:rowOff>
    </xdr:from>
    <xdr:to>
      <xdr:col>76</xdr:col>
      <xdr:colOff>165100</xdr:colOff>
      <xdr:row>75</xdr:row>
      <xdr:rowOff>97441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85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113968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2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171233</xdr:rowOff>
    </xdr:from>
    <xdr:to>
      <xdr:col>72</xdr:col>
      <xdr:colOff>38100</xdr:colOff>
      <xdr:row>75</xdr:row>
      <xdr:rowOff>101383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285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117910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63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164996</xdr:rowOff>
    </xdr:from>
    <xdr:to>
      <xdr:col>67</xdr:col>
      <xdr:colOff>101600</xdr:colOff>
      <xdr:row>75</xdr:row>
      <xdr:rowOff>95146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285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111673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62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165844</xdr:rowOff>
    </xdr:from>
    <xdr:to>
      <xdr:col>85</xdr:col>
      <xdr:colOff>127000</xdr:colOff>
      <xdr:row>95</xdr:row>
      <xdr:rowOff>74442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282144"/>
          <a:ext cx="838200" cy="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121832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58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123172</xdr:rowOff>
    </xdr:from>
    <xdr:to>
      <xdr:col>81</xdr:col>
      <xdr:colOff>50800</xdr:colOff>
      <xdr:row>95</xdr:row>
      <xdr:rowOff>74442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239472"/>
          <a:ext cx="889000" cy="12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44147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7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18512</xdr:rowOff>
    </xdr:from>
    <xdr:to>
      <xdr:col>76</xdr:col>
      <xdr:colOff>114300</xdr:colOff>
      <xdr:row>94</xdr:row>
      <xdr:rowOff>123172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5791912"/>
          <a:ext cx="889000" cy="44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123677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7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18512</xdr:rowOff>
    </xdr:from>
    <xdr:to>
      <xdr:col>71</xdr:col>
      <xdr:colOff>177800</xdr:colOff>
      <xdr:row>93</xdr:row>
      <xdr:rowOff>18520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5791912"/>
          <a:ext cx="889000" cy="17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8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115044</xdr:rowOff>
    </xdr:from>
    <xdr:to>
      <xdr:col>85</xdr:col>
      <xdr:colOff>177800</xdr:colOff>
      <xdr:row>95</xdr:row>
      <xdr:rowOff>45194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23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137921</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08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23642</xdr:rowOff>
    </xdr:from>
    <xdr:to>
      <xdr:col>81</xdr:col>
      <xdr:colOff>101600</xdr:colOff>
      <xdr:row>95</xdr:row>
      <xdr:rowOff>125242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141769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08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72372</xdr:rowOff>
    </xdr:from>
    <xdr:to>
      <xdr:col>76</xdr:col>
      <xdr:colOff>165100</xdr:colOff>
      <xdr:row>95</xdr:row>
      <xdr:rowOff>2522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18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19049</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596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139162</xdr:rowOff>
    </xdr:from>
    <xdr:to>
      <xdr:col>72</xdr:col>
      <xdr:colOff>38100</xdr:colOff>
      <xdr:row>92</xdr:row>
      <xdr:rowOff>69312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574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85839</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03795" y="1551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139170</xdr:rowOff>
    </xdr:from>
    <xdr:to>
      <xdr:col>67</xdr:col>
      <xdr:colOff>101600</xdr:colOff>
      <xdr:row>93</xdr:row>
      <xdr:rowOff>69320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591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85847</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14795" y="1568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144190</xdr:rowOff>
    </xdr:from>
    <xdr:to>
      <xdr:col>116</xdr:col>
      <xdr:colOff>63500</xdr:colOff>
      <xdr:row>38</xdr:row>
      <xdr:rowOff>164878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59290"/>
          <a:ext cx="8382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123579</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638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164878</xdr:rowOff>
    </xdr:from>
    <xdr:to>
      <xdr:col>111</xdr:col>
      <xdr:colOff>177800</xdr:colOff>
      <xdr:row>39</xdr:row>
      <xdr:rowOff>46399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79978"/>
          <a:ext cx="889000" cy="5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83329</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46399</xdr:rowOff>
    </xdr:from>
    <xdr:to>
      <xdr:col>107</xdr:col>
      <xdr:colOff>50800</xdr:colOff>
      <xdr:row>39</xdr:row>
      <xdr:rowOff>53060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732949"/>
          <a:ext cx="889000" cy="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101552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8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53060</xdr:rowOff>
    </xdr:from>
    <xdr:to>
      <xdr:col>102</xdr:col>
      <xdr:colOff>114300</xdr:colOff>
      <xdr:row>39</xdr:row>
      <xdr:rowOff>79611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739610"/>
          <a:ext cx="889000" cy="2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109814</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79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93390</xdr:rowOff>
    </xdr:from>
    <xdr:to>
      <xdr:col>116</xdr:col>
      <xdr:colOff>114300</xdr:colOff>
      <xdr:row>39</xdr:row>
      <xdr:rowOff>23540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52767</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9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114078</xdr:rowOff>
    </xdr:from>
    <xdr:to>
      <xdr:col>112</xdr:col>
      <xdr:colOff>38100</xdr:colOff>
      <xdr:row>39</xdr:row>
      <xdr:rowOff>44228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2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60756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40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167049</xdr:rowOff>
    </xdr:from>
    <xdr:to>
      <xdr:col>107</xdr:col>
      <xdr:colOff>101600</xdr:colOff>
      <xdr:row>39</xdr:row>
      <xdr:rowOff>97199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113726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5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2260</xdr:rowOff>
    </xdr:from>
    <xdr:to>
      <xdr:col>102</xdr:col>
      <xdr:colOff>165100</xdr:colOff>
      <xdr:row>39</xdr:row>
      <xdr:rowOff>103860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120388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46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28811</xdr:rowOff>
    </xdr:from>
    <xdr:to>
      <xdr:col>98</xdr:col>
      <xdr:colOff>38100</xdr:colOff>
      <xdr:row>39</xdr:row>
      <xdr:rowOff>130411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7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121538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80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66624</xdr:rowOff>
    </xdr:from>
    <xdr:to>
      <xdr:col>116</xdr:col>
      <xdr:colOff>62864</xdr:colOff>
      <xdr:row>78</xdr:row>
      <xdr:rowOff>38164</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411024"/>
          <a:ext cx="1269" cy="1000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41991</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38164</xdr:rowOff>
    </xdr:from>
    <xdr:to>
      <xdr:col>116</xdr:col>
      <xdr:colOff>152400</xdr:colOff>
      <xdr:row>78</xdr:row>
      <xdr:rowOff>38164</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13301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18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66624</xdr:rowOff>
    </xdr:from>
    <xdr:to>
      <xdr:col>116</xdr:col>
      <xdr:colOff>152400</xdr:colOff>
      <xdr:row>72</xdr:row>
      <xdr:rowOff>66624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41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154559</xdr:rowOff>
    </xdr:from>
    <xdr:to>
      <xdr:col>116</xdr:col>
      <xdr:colOff>63500</xdr:colOff>
      <xdr:row>74</xdr:row>
      <xdr:rowOff>131890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327509"/>
          <a:ext cx="838200" cy="49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154559</xdr:rowOff>
    </xdr:from>
    <xdr:to>
      <xdr:col>111</xdr:col>
      <xdr:colOff>177800</xdr:colOff>
      <xdr:row>72</xdr:row>
      <xdr:rowOff>69062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327509"/>
          <a:ext cx="889000" cy="8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18338</xdr:rowOff>
    </xdr:from>
    <xdr:to>
      <xdr:col>112</xdr:col>
      <xdr:colOff>38100</xdr:colOff>
      <xdr:row>75</xdr:row>
      <xdr:rowOff>119938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87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111065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96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69062</xdr:rowOff>
    </xdr:from>
    <xdr:to>
      <xdr:col>107</xdr:col>
      <xdr:colOff>50800</xdr:colOff>
      <xdr:row>72</xdr:row>
      <xdr:rowOff>134271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413462"/>
          <a:ext cx="889000" cy="6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36226</xdr:rowOff>
    </xdr:from>
    <xdr:to>
      <xdr:col>107</xdr:col>
      <xdr:colOff>101600</xdr:colOff>
      <xdr:row>75</xdr:row>
      <xdr:rowOff>137826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89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128954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98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134271</xdr:rowOff>
    </xdr:from>
    <xdr:to>
      <xdr:col>102</xdr:col>
      <xdr:colOff>114300</xdr:colOff>
      <xdr:row>72</xdr:row>
      <xdr:rowOff>155569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478671"/>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43752</xdr:rowOff>
    </xdr:from>
    <xdr:to>
      <xdr:col>102</xdr:col>
      <xdr:colOff>165100</xdr:colOff>
      <xdr:row>75</xdr:row>
      <xdr:rowOff>145352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136478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99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39960</xdr:rowOff>
    </xdr:from>
    <xdr:to>
      <xdr:col>98</xdr:col>
      <xdr:colOff>38100</xdr:colOff>
      <xdr:row>75</xdr:row>
      <xdr:rowOff>141560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8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132687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99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81090</xdr:rowOff>
    </xdr:from>
    <xdr:to>
      <xdr:col>116</xdr:col>
      <xdr:colOff>114300</xdr:colOff>
      <xdr:row>75</xdr:row>
      <xdr:rowOff>11240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7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103967</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61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103759</xdr:rowOff>
    </xdr:from>
    <xdr:to>
      <xdr:col>112</xdr:col>
      <xdr:colOff>38100</xdr:colOff>
      <xdr:row>72</xdr:row>
      <xdr:rowOff>33909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27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50436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05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18262</xdr:rowOff>
    </xdr:from>
    <xdr:to>
      <xdr:col>107</xdr:col>
      <xdr:colOff>101600</xdr:colOff>
      <xdr:row>72</xdr:row>
      <xdr:rowOff>119862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36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136389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13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83471</xdr:rowOff>
    </xdr:from>
    <xdr:to>
      <xdr:col>102</xdr:col>
      <xdr:colOff>165100</xdr:colOff>
      <xdr:row>73</xdr:row>
      <xdr:rowOff>13621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42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30148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2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104769</xdr:rowOff>
    </xdr:from>
    <xdr:to>
      <xdr:col>98</xdr:col>
      <xdr:colOff>38100</xdr:colOff>
      <xdr:row>73</xdr:row>
      <xdr:rowOff>34919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44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51446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22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道内市町村平均及び類似団体平均を上回っている。引き続き適切な人員確保・配置を図りながら人件費の抑制に努める。物件費～道内市町村平均及び類似団体平均より上回っている。今後も引き続き行政コストの削減に努める。</a:t>
          </a:r>
          <a:endParaRPr lang="ja-JP" altLang="ja-JP" sz="1400">
            <a:effectLst/>
          </a:endParaRPr>
        </a:p>
        <a:p>
          <a:r>
            <a:rPr kumimoji="1" lang="ja-JP" altLang="ja-JP" sz="1100">
              <a:solidFill>
                <a:schemeClr val="dk1"/>
              </a:solidFill>
              <a:effectLst/>
              <a:latin typeface="+mn-lt"/>
              <a:ea typeface="+mn-ea"/>
              <a:cs typeface="+mn-cs"/>
            </a:rPr>
            <a:t>維持補修費～道内市町村平均及び類似団体平均より大幅に上回っているが、当町は特別豪雪地帯に指定されており、除排雪経費が主な要因である。補助費等～水道事業に対する高料金対策繰出金等により、道内市町村平均及び類似団体平均を上回っている。今後も事業内容を注視し、適正化に努める。</a:t>
          </a:r>
          <a:endParaRPr lang="ja-JP" altLang="ja-JP" sz="1400">
            <a:effectLst/>
          </a:endParaRPr>
        </a:p>
        <a:p>
          <a:r>
            <a:rPr kumimoji="1" lang="ja-JP" altLang="ja-JP" sz="1100">
              <a:solidFill>
                <a:schemeClr val="dk1"/>
              </a:solidFill>
              <a:effectLst/>
              <a:latin typeface="+mn-lt"/>
              <a:ea typeface="+mn-ea"/>
              <a:cs typeface="+mn-cs"/>
            </a:rPr>
            <a:t>公債費～平成３年度から平成１０年度の人口急増時に実施した社会資本整備事業に伴う地方債の発行により地方債残高が増加した影響で、地方債の元利償還金は類似団体平均額を</a:t>
          </a:r>
          <a:r>
            <a:rPr kumimoji="1" lang="ja-JP" altLang="en-US" sz="1100">
              <a:solidFill>
                <a:schemeClr val="dk1"/>
              </a:solidFill>
              <a:effectLst/>
              <a:latin typeface="+mn-lt"/>
              <a:ea typeface="+mn-ea"/>
              <a:cs typeface="+mn-cs"/>
            </a:rPr>
            <a:t>上回っている。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償還額については、平成１９年度をピークに緩やかに減少を続けているが、大型事業の償還に伴い増加傾向となることを踏まえ、引き続き公債費の縮減に努める。</a:t>
          </a:r>
          <a:endParaRPr lang="ja-JP" altLang="ja-JP" sz="1400">
            <a:effectLst/>
          </a:endParaRPr>
        </a:p>
        <a:p>
          <a:r>
            <a:rPr kumimoji="1" lang="ja-JP" altLang="ja-JP" sz="1100">
              <a:solidFill>
                <a:schemeClr val="dk1"/>
              </a:solidFill>
              <a:effectLst/>
              <a:latin typeface="+mn-lt"/>
              <a:ea typeface="+mn-ea"/>
              <a:cs typeface="+mn-cs"/>
            </a:rPr>
            <a:t>積立金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道内市町村平均及び類似団体平均を上回っている。ふるさと納税のまちづくり基金への積立が主な要因である。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北海道当別町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15,113
14,874
422.86
14,070,055
13,642,586
425,556
6,499,665
10,951,715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139014</xdr:rowOff>
    </xdr:from>
    <xdr:to>
      <xdr:col>24</xdr:col>
      <xdr:colOff>63500</xdr:colOff>
      <xdr:row>31</xdr:row>
      <xdr:rowOff>157759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453964"/>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140614</xdr:rowOff>
    </xdr:from>
    <xdr:to>
      <xdr:col>19</xdr:col>
      <xdr:colOff>177800</xdr:colOff>
      <xdr:row>31</xdr:row>
      <xdr:rowOff>157759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455564"/>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140614</xdr:rowOff>
    </xdr:from>
    <xdr:to>
      <xdr:col>15</xdr:col>
      <xdr:colOff>50800</xdr:colOff>
      <xdr:row>32</xdr:row>
      <xdr:rowOff>35458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45556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35458</xdr:rowOff>
    </xdr:from>
    <xdr:to>
      <xdr:col>10</xdr:col>
      <xdr:colOff>114300</xdr:colOff>
      <xdr:row>32</xdr:row>
      <xdr:rowOff>47117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521858"/>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88214</xdr:rowOff>
    </xdr:from>
    <xdr:to>
      <xdr:col>24</xdr:col>
      <xdr:colOff>114300</xdr:colOff>
      <xdr:row>32</xdr:row>
      <xdr:rowOff>18364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0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111091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254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106959</xdr:rowOff>
    </xdr:from>
    <xdr:to>
      <xdr:col>20</xdr:col>
      <xdr:colOff>38100</xdr:colOff>
      <xdr:row>32</xdr:row>
      <xdr:rowOff>37109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2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53636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19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89814</xdr:rowOff>
    </xdr:from>
    <xdr:to>
      <xdr:col>15</xdr:col>
      <xdr:colOff>101600</xdr:colOff>
      <xdr:row>32</xdr:row>
      <xdr:rowOff>19964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36491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17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156108</xdr:rowOff>
    </xdr:from>
    <xdr:to>
      <xdr:col>10</xdr:col>
      <xdr:colOff>165100</xdr:colOff>
      <xdr:row>32</xdr:row>
      <xdr:rowOff>86258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7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102785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4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167767</xdr:rowOff>
    </xdr:from>
    <xdr:to>
      <xdr:col>6</xdr:col>
      <xdr:colOff>38100</xdr:colOff>
      <xdr:row>32</xdr:row>
      <xdr:rowOff>97917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8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114444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25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64761</xdr:rowOff>
    </xdr:from>
    <xdr:to>
      <xdr:col>24</xdr:col>
      <xdr:colOff>63500</xdr:colOff>
      <xdr:row>53</xdr:row>
      <xdr:rowOff>110516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151611"/>
          <a:ext cx="838200" cy="4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121185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50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129344</xdr:rowOff>
    </xdr:from>
    <xdr:to>
      <xdr:col>19</xdr:col>
      <xdr:colOff>177800</xdr:colOff>
      <xdr:row>53</xdr:row>
      <xdr:rowOff>64761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044744"/>
          <a:ext cx="889000" cy="10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31004</xdr:rowOff>
    </xdr:from>
    <xdr:to>
      <xdr:col>15</xdr:col>
      <xdr:colOff>50800</xdr:colOff>
      <xdr:row>52</xdr:row>
      <xdr:rowOff>129344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946404"/>
          <a:ext cx="889000" cy="9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59016</xdr:rowOff>
    </xdr:from>
    <xdr:to>
      <xdr:col>10</xdr:col>
      <xdr:colOff>114300</xdr:colOff>
      <xdr:row>52</xdr:row>
      <xdr:rowOff>31004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631516"/>
          <a:ext cx="889000" cy="31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116129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7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59716</xdr:rowOff>
    </xdr:from>
    <xdr:to>
      <xdr:col>24</xdr:col>
      <xdr:colOff>114300</xdr:colOff>
      <xdr:row>53</xdr:row>
      <xdr:rowOff>161316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14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82593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99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13961</xdr:rowOff>
    </xdr:from>
    <xdr:to>
      <xdr:col>20</xdr:col>
      <xdr:colOff>38100</xdr:colOff>
      <xdr:row>53</xdr:row>
      <xdr:rowOff>115561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10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132088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87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78544</xdr:rowOff>
    </xdr:from>
    <xdr:to>
      <xdr:col>15</xdr:col>
      <xdr:colOff>101600</xdr:colOff>
      <xdr:row>53</xdr:row>
      <xdr:rowOff>8694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9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25221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76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151654</xdr:rowOff>
    </xdr:from>
    <xdr:to>
      <xdr:col>10</xdr:col>
      <xdr:colOff>165100</xdr:colOff>
      <xdr:row>52</xdr:row>
      <xdr:rowOff>81804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8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98331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67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8216</xdr:rowOff>
    </xdr:from>
    <xdr:to>
      <xdr:col>6</xdr:col>
      <xdr:colOff>38100</xdr:colOff>
      <xdr:row>50</xdr:row>
      <xdr:rowOff>109816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58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126343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35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82291</xdr:rowOff>
    </xdr:from>
    <xdr:to>
      <xdr:col>24</xdr:col>
      <xdr:colOff>63500</xdr:colOff>
      <xdr:row>76</xdr:row>
      <xdr:rowOff>126929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12491"/>
          <a:ext cx="838200" cy="4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114464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4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126929</xdr:rowOff>
    </xdr:from>
    <xdr:to>
      <xdr:col>19</xdr:col>
      <xdr:colOff>177800</xdr:colOff>
      <xdr:row>77</xdr:row>
      <xdr:rowOff>82775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57129"/>
          <a:ext cx="889000" cy="12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77426</xdr:rowOff>
    </xdr:from>
    <xdr:to>
      <xdr:col>15</xdr:col>
      <xdr:colOff>50800</xdr:colOff>
      <xdr:row>77</xdr:row>
      <xdr:rowOff>82775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79076"/>
          <a:ext cx="8890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77426</xdr:rowOff>
    </xdr:from>
    <xdr:to>
      <xdr:col>10</xdr:col>
      <xdr:colOff>114300</xdr:colOff>
      <xdr:row>78</xdr:row>
      <xdr:rowOff>1885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79076"/>
          <a:ext cx="889000" cy="9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53367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31491</xdr:rowOff>
    </xdr:from>
    <xdr:to>
      <xdr:col>24</xdr:col>
      <xdr:colOff>114300</xdr:colOff>
      <xdr:row>76</xdr:row>
      <xdr:rowOff>133091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6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54368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1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76129</xdr:rowOff>
    </xdr:from>
    <xdr:to>
      <xdr:col>20</xdr:col>
      <xdr:colOff>38100</xdr:colOff>
      <xdr:row>77</xdr:row>
      <xdr:rowOff>6279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0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22806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8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31975</xdr:rowOff>
    </xdr:from>
    <xdr:to>
      <xdr:col>15</xdr:col>
      <xdr:colOff>101600</xdr:colOff>
      <xdr:row>77</xdr:row>
      <xdr:rowOff>133575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150102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0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26626</xdr:rowOff>
    </xdr:from>
    <xdr:to>
      <xdr:col>10</xdr:col>
      <xdr:colOff>165100</xdr:colOff>
      <xdr:row>77</xdr:row>
      <xdr:rowOff>128226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144753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0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122535</xdr:rowOff>
    </xdr:from>
    <xdr:to>
      <xdr:col>6</xdr:col>
      <xdr:colOff>38100</xdr:colOff>
      <xdr:row>78</xdr:row>
      <xdr:rowOff>52685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2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69212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9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140835</xdr:rowOff>
    </xdr:from>
    <xdr:to>
      <xdr:col>24</xdr:col>
      <xdr:colOff>63500</xdr:colOff>
      <xdr:row>98</xdr:row>
      <xdr:rowOff>149640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42935"/>
          <a:ext cx="838200" cy="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134741</xdr:rowOff>
    </xdr:from>
    <xdr:to>
      <xdr:col>19</xdr:col>
      <xdr:colOff>177800</xdr:colOff>
      <xdr:row>98</xdr:row>
      <xdr:rowOff>140835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36841"/>
          <a:ext cx="889000" cy="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134741</xdr:rowOff>
    </xdr:from>
    <xdr:to>
      <xdr:col>15</xdr:col>
      <xdr:colOff>50800</xdr:colOff>
      <xdr:row>98</xdr:row>
      <xdr:rowOff>146952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36841"/>
          <a:ext cx="889000" cy="1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146952</xdr:rowOff>
    </xdr:from>
    <xdr:to>
      <xdr:col>10</xdr:col>
      <xdr:colOff>114300</xdr:colOff>
      <xdr:row>98</xdr:row>
      <xdr:rowOff>168139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49052"/>
          <a:ext cx="889000" cy="2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98840</xdr:rowOff>
    </xdr:from>
    <xdr:to>
      <xdr:col>24</xdr:col>
      <xdr:colOff>114300</xdr:colOff>
      <xdr:row>99</xdr:row>
      <xdr:rowOff>28990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0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90035</xdr:rowOff>
    </xdr:from>
    <xdr:to>
      <xdr:col>20</xdr:col>
      <xdr:colOff>38100</xdr:colOff>
      <xdr:row>99</xdr:row>
      <xdr:rowOff>20185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9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36712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6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83941</xdr:rowOff>
    </xdr:from>
    <xdr:to>
      <xdr:col>15</xdr:col>
      <xdr:colOff>101600</xdr:colOff>
      <xdr:row>99</xdr:row>
      <xdr:rowOff>14091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8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30618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6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96152</xdr:rowOff>
    </xdr:from>
    <xdr:to>
      <xdr:col>10</xdr:col>
      <xdr:colOff>165100</xdr:colOff>
      <xdr:row>99</xdr:row>
      <xdr:rowOff>26302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9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17429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9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117339</xdr:rowOff>
    </xdr:from>
    <xdr:to>
      <xdr:col>6</xdr:col>
      <xdr:colOff>38100</xdr:colOff>
      <xdr:row>99</xdr:row>
      <xdr:rowOff>47489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1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38616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1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119779</xdr:rowOff>
    </xdr:from>
    <xdr:to>
      <xdr:col>55</xdr:col>
      <xdr:colOff>0</xdr:colOff>
      <xdr:row>38</xdr:row>
      <xdr:rowOff>76345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63429"/>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18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70793</xdr:rowOff>
    </xdr:from>
    <xdr:to>
      <xdr:col>50</xdr:col>
      <xdr:colOff>114300</xdr:colOff>
      <xdr:row>38</xdr:row>
      <xdr:rowOff>76345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85893"/>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136234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1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70793</xdr:rowOff>
    </xdr:from>
    <xdr:to>
      <xdr:col>45</xdr:col>
      <xdr:colOff>177800</xdr:colOff>
      <xdr:row>38</xdr:row>
      <xdr:rowOff>77651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8589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136887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5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77651</xdr:rowOff>
    </xdr:from>
    <xdr:to>
      <xdr:col>41</xdr:col>
      <xdr:colOff>50800</xdr:colOff>
      <xdr:row>38</xdr:row>
      <xdr:rowOff>85816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9275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127089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68979</xdr:rowOff>
    </xdr:from>
    <xdr:to>
      <xdr:col>55</xdr:col>
      <xdr:colOff>50800</xdr:colOff>
      <xdr:row>37</xdr:row>
      <xdr:rowOff>170579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1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91856</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64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25545</xdr:rowOff>
    </xdr:from>
    <xdr:to>
      <xdr:col>50</xdr:col>
      <xdr:colOff>165100</xdr:colOff>
      <xdr:row>38</xdr:row>
      <xdr:rowOff>127145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143672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315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19993</xdr:rowOff>
    </xdr:from>
    <xdr:to>
      <xdr:col>46</xdr:col>
      <xdr:colOff>38100</xdr:colOff>
      <xdr:row>38</xdr:row>
      <xdr:rowOff>121593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3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138120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310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26851</xdr:rowOff>
    </xdr:from>
    <xdr:to>
      <xdr:col>41</xdr:col>
      <xdr:colOff>101600</xdr:colOff>
      <xdr:row>38</xdr:row>
      <xdr:rowOff>128451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4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144978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35016</xdr:rowOff>
    </xdr:from>
    <xdr:to>
      <xdr:col>36</xdr:col>
      <xdr:colOff>165100</xdr:colOff>
      <xdr:row>38</xdr:row>
      <xdr:rowOff>136616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5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127743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42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97213</xdr:rowOff>
    </xdr:from>
    <xdr:to>
      <xdr:col>55</xdr:col>
      <xdr:colOff>0</xdr:colOff>
      <xdr:row>55</xdr:row>
      <xdr:rowOff>162081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355513"/>
          <a:ext cx="838200" cy="23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90514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63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97213</xdr:rowOff>
    </xdr:from>
    <xdr:to>
      <xdr:col>50</xdr:col>
      <xdr:colOff>114300</xdr:colOff>
      <xdr:row>56</xdr:row>
      <xdr:rowOff>537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355513"/>
          <a:ext cx="889000" cy="24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537</xdr:rowOff>
    </xdr:from>
    <xdr:to>
      <xdr:col>45</xdr:col>
      <xdr:colOff>177800</xdr:colOff>
      <xdr:row>56</xdr:row>
      <xdr:rowOff>129620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601737"/>
          <a:ext cx="889000" cy="1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129620</xdr:rowOff>
    </xdr:from>
    <xdr:to>
      <xdr:col>41</xdr:col>
      <xdr:colOff>50800</xdr:colOff>
      <xdr:row>56</xdr:row>
      <xdr:rowOff>147146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730820"/>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86235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3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111281</xdr:rowOff>
    </xdr:from>
    <xdr:to>
      <xdr:col>55</xdr:col>
      <xdr:colOff>50800</xdr:colOff>
      <xdr:row>56</xdr:row>
      <xdr:rowOff>41431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54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134158</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39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46413</xdr:rowOff>
    </xdr:from>
    <xdr:to>
      <xdr:col>50</xdr:col>
      <xdr:colOff>165100</xdr:colOff>
      <xdr:row>54</xdr:row>
      <xdr:rowOff>148013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30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164540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07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121187</xdr:rowOff>
    </xdr:from>
    <xdr:to>
      <xdr:col>46</xdr:col>
      <xdr:colOff>38100</xdr:colOff>
      <xdr:row>56</xdr:row>
      <xdr:rowOff>51337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55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67864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32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78820</xdr:rowOff>
    </xdr:from>
    <xdr:to>
      <xdr:col>41</xdr:col>
      <xdr:colOff>101600</xdr:colOff>
      <xdr:row>57</xdr:row>
      <xdr:rowOff>8970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8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25497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45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96346</xdr:rowOff>
    </xdr:from>
    <xdr:to>
      <xdr:col>36</xdr:col>
      <xdr:colOff>165100</xdr:colOff>
      <xdr:row>57</xdr:row>
      <xdr:rowOff>26496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9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43023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47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79660</xdr:rowOff>
    </xdr:from>
    <xdr:to>
      <xdr:col>55</xdr:col>
      <xdr:colOff>0</xdr:colOff>
      <xdr:row>78</xdr:row>
      <xdr:rowOff>131536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52760"/>
          <a:ext cx="838200" cy="5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89946</xdr:rowOff>
    </xdr:from>
    <xdr:to>
      <xdr:col>50</xdr:col>
      <xdr:colOff>114300</xdr:colOff>
      <xdr:row>78</xdr:row>
      <xdr:rowOff>131536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63046"/>
          <a:ext cx="889000" cy="4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89946</xdr:rowOff>
    </xdr:from>
    <xdr:to>
      <xdr:col>45</xdr:col>
      <xdr:colOff>177800</xdr:colOff>
      <xdr:row>78</xdr:row>
      <xdr:rowOff>133838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63046"/>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127274</xdr:rowOff>
    </xdr:from>
    <xdr:to>
      <xdr:col>41</xdr:col>
      <xdr:colOff>50800</xdr:colOff>
      <xdr:row>78</xdr:row>
      <xdr:rowOff>133838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500374"/>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28860</xdr:rowOff>
    </xdr:from>
    <xdr:to>
      <xdr:col>55</xdr:col>
      <xdr:colOff>50800</xdr:colOff>
      <xdr:row>78</xdr:row>
      <xdr:rowOff>130460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7287</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8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80736</xdr:rowOff>
    </xdr:from>
    <xdr:to>
      <xdr:col>50</xdr:col>
      <xdr:colOff>165100</xdr:colOff>
      <xdr:row>79</xdr:row>
      <xdr:rowOff>10886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5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2013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39146</xdr:rowOff>
    </xdr:from>
    <xdr:to>
      <xdr:col>46</xdr:col>
      <xdr:colOff>38100</xdr:colOff>
      <xdr:row>78</xdr:row>
      <xdr:rowOff>140746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131873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50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83038</xdr:rowOff>
    </xdr:from>
    <xdr:to>
      <xdr:col>41</xdr:col>
      <xdr:colOff>101600</xdr:colOff>
      <xdr:row>79</xdr:row>
      <xdr:rowOff>13188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5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4315</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4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76474</xdr:rowOff>
    </xdr:from>
    <xdr:to>
      <xdr:col>36</xdr:col>
      <xdr:colOff>165100</xdr:colOff>
      <xdr:row>79</xdr:row>
      <xdr:rowOff>6624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4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169201</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4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19735</xdr:rowOff>
    </xdr:from>
    <xdr:to>
      <xdr:col>54</xdr:col>
      <xdr:colOff>189865</xdr:colOff>
      <xdr:row>98</xdr:row>
      <xdr:rowOff>38219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6307485"/>
          <a:ext cx="1270" cy="532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42046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4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38219</xdr:rowOff>
    </xdr:from>
    <xdr:to>
      <xdr:col>55</xdr:col>
      <xdr:colOff>88900</xdr:colOff>
      <xdr:row>98</xdr:row>
      <xdr:rowOff>38219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137862</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608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95</xdr:row>
      <xdr:rowOff>19735</xdr:rowOff>
    </xdr:from>
    <xdr:to>
      <xdr:col>55</xdr:col>
      <xdr:colOff>88900</xdr:colOff>
      <xdr:row>95</xdr:row>
      <xdr:rowOff>19735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3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19735</xdr:rowOff>
    </xdr:from>
    <xdr:to>
      <xdr:col>55</xdr:col>
      <xdr:colOff>0</xdr:colOff>
      <xdr:row>95</xdr:row>
      <xdr:rowOff>73890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307485"/>
          <a:ext cx="838200" cy="5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123252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82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144825</xdr:rowOff>
    </xdr:from>
    <xdr:to>
      <xdr:col>55</xdr:col>
      <xdr:colOff>50800</xdr:colOff>
      <xdr:row>97</xdr:row>
      <xdr:rowOff>74975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0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8589</xdr:rowOff>
    </xdr:from>
    <xdr:to>
      <xdr:col>50</xdr:col>
      <xdr:colOff>114300</xdr:colOff>
      <xdr:row>95</xdr:row>
      <xdr:rowOff>73890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296339"/>
          <a:ext cx="889000" cy="6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151943</xdr:rowOff>
    </xdr:from>
    <xdr:to>
      <xdr:col>50</xdr:col>
      <xdr:colOff>165100</xdr:colOff>
      <xdr:row>97</xdr:row>
      <xdr:rowOff>82093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1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73220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0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26401</xdr:rowOff>
    </xdr:from>
    <xdr:to>
      <xdr:col>45</xdr:col>
      <xdr:colOff>177800</xdr:colOff>
      <xdr:row>95</xdr:row>
      <xdr:rowOff>8589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5799801"/>
          <a:ext cx="889000" cy="49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163309</xdr:rowOff>
    </xdr:from>
    <xdr:to>
      <xdr:col>46</xdr:col>
      <xdr:colOff>38100</xdr:colOff>
      <xdr:row>97</xdr:row>
      <xdr:rowOff>93459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84586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71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26401</xdr:rowOff>
    </xdr:from>
    <xdr:to>
      <xdr:col>41</xdr:col>
      <xdr:colOff>50800</xdr:colOff>
      <xdr:row>95</xdr:row>
      <xdr:rowOff>11598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5799801"/>
          <a:ext cx="889000" cy="49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157682</xdr:rowOff>
    </xdr:from>
    <xdr:to>
      <xdr:col>41</xdr:col>
      <xdr:colOff>101600</xdr:colOff>
      <xdr:row>97</xdr:row>
      <xdr:rowOff>87832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1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78959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0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151171</xdr:rowOff>
    </xdr:from>
    <xdr:to>
      <xdr:col>36</xdr:col>
      <xdr:colOff>165100</xdr:colOff>
      <xdr:row>97</xdr:row>
      <xdr:rowOff>81321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1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72448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7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140385</xdr:rowOff>
    </xdr:from>
    <xdr:to>
      <xdr:col>55</xdr:col>
      <xdr:colOff>50800</xdr:colOff>
      <xdr:row>95</xdr:row>
      <xdr:rowOff>70535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2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93412</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20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23090</xdr:rowOff>
    </xdr:from>
    <xdr:to>
      <xdr:col>50</xdr:col>
      <xdr:colOff>165100</xdr:colOff>
      <xdr:row>95</xdr:row>
      <xdr:rowOff>124690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3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141217</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08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129239</xdr:rowOff>
    </xdr:from>
    <xdr:to>
      <xdr:col>46</xdr:col>
      <xdr:colOff>38100</xdr:colOff>
      <xdr:row>95</xdr:row>
      <xdr:rowOff>59389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2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75916</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02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147051</xdr:rowOff>
    </xdr:from>
    <xdr:to>
      <xdr:col>41</xdr:col>
      <xdr:colOff>101600</xdr:colOff>
      <xdr:row>92</xdr:row>
      <xdr:rowOff>77201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574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93728</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552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132248</xdr:rowOff>
    </xdr:from>
    <xdr:to>
      <xdr:col>36</xdr:col>
      <xdr:colOff>165100</xdr:colOff>
      <xdr:row>95</xdr:row>
      <xdr:rowOff>62398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24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78925</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6023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27245</xdr:rowOff>
    </xdr:from>
    <xdr:to>
      <xdr:col>85</xdr:col>
      <xdr:colOff>127000</xdr:colOff>
      <xdr:row>36</xdr:row>
      <xdr:rowOff>81374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99445"/>
          <a:ext cx="838200" cy="5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113276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8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36830</xdr:rowOff>
    </xdr:from>
    <xdr:to>
      <xdr:col>81</xdr:col>
      <xdr:colOff>50800</xdr:colOff>
      <xdr:row>36</xdr:row>
      <xdr:rowOff>81374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209030"/>
          <a:ext cx="889000" cy="4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91003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36830</xdr:rowOff>
    </xdr:from>
    <xdr:to>
      <xdr:col>76</xdr:col>
      <xdr:colOff>114300</xdr:colOff>
      <xdr:row>36</xdr:row>
      <xdr:rowOff>104904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09030"/>
          <a:ext cx="889000" cy="6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104904</xdr:rowOff>
    </xdr:from>
    <xdr:to>
      <xdr:col>71</xdr:col>
      <xdr:colOff>177800</xdr:colOff>
      <xdr:row>36</xdr:row>
      <xdr:rowOff>105034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77104"/>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79704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39095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147895</xdr:rowOff>
    </xdr:from>
    <xdr:to>
      <xdr:col>85</xdr:col>
      <xdr:colOff>177800</xdr:colOff>
      <xdr:row>36</xdr:row>
      <xdr:rowOff>78045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170772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0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30574</xdr:rowOff>
    </xdr:from>
    <xdr:to>
      <xdr:col>81</xdr:col>
      <xdr:colOff>101600</xdr:colOff>
      <xdr:row>36</xdr:row>
      <xdr:rowOff>132174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148701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7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157480</xdr:rowOff>
    </xdr:from>
    <xdr:to>
      <xdr:col>76</xdr:col>
      <xdr:colOff>165100</xdr:colOff>
      <xdr:row>36</xdr:row>
      <xdr:rowOff>87630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104157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54104</xdr:rowOff>
    </xdr:from>
    <xdr:to>
      <xdr:col>72</xdr:col>
      <xdr:colOff>38100</xdr:colOff>
      <xdr:row>36</xdr:row>
      <xdr:rowOff>155704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2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781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0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54234</xdr:rowOff>
    </xdr:from>
    <xdr:to>
      <xdr:col>67</xdr:col>
      <xdr:colOff>101600</xdr:colOff>
      <xdr:row>36</xdr:row>
      <xdr:rowOff>155834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2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911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0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145653</xdr:rowOff>
    </xdr:from>
    <xdr:to>
      <xdr:col>85</xdr:col>
      <xdr:colOff>126364</xdr:colOff>
      <xdr:row>57</xdr:row>
      <xdr:rowOff>145383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9232503"/>
          <a:ext cx="1269" cy="685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149210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145383</xdr:rowOff>
    </xdr:from>
    <xdr:to>
      <xdr:col>86</xdr:col>
      <xdr:colOff>25400</xdr:colOff>
      <xdr:row>57</xdr:row>
      <xdr:rowOff>145383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92330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900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145653</xdr:rowOff>
    </xdr:from>
    <xdr:to>
      <xdr:col>86</xdr:col>
      <xdr:colOff>25400</xdr:colOff>
      <xdr:row>53</xdr:row>
      <xdr:rowOff>145653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23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143152</xdr:rowOff>
    </xdr:from>
    <xdr:to>
      <xdr:col>85</xdr:col>
      <xdr:colOff>127000</xdr:colOff>
      <xdr:row>57</xdr:row>
      <xdr:rowOff>16946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744352"/>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131702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61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108825</xdr:rowOff>
    </xdr:from>
    <xdr:to>
      <xdr:col>85</xdr:col>
      <xdr:colOff>177800</xdr:colOff>
      <xdr:row>57</xdr:row>
      <xdr:rowOff>38975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132893</xdr:rowOff>
    </xdr:from>
    <xdr:to>
      <xdr:col>81</xdr:col>
      <xdr:colOff>50800</xdr:colOff>
      <xdr:row>56</xdr:row>
      <xdr:rowOff>143152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562643"/>
          <a:ext cx="889000" cy="18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141849</xdr:rowOff>
    </xdr:from>
    <xdr:to>
      <xdr:col>81</xdr:col>
      <xdr:colOff>101600</xdr:colOff>
      <xdr:row>57</xdr:row>
      <xdr:rowOff>71999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4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63126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3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75336</xdr:rowOff>
    </xdr:from>
    <xdr:to>
      <xdr:col>76</xdr:col>
      <xdr:colOff>114300</xdr:colOff>
      <xdr:row>55</xdr:row>
      <xdr:rowOff>132893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8647836"/>
          <a:ext cx="889000" cy="91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140390</xdr:rowOff>
    </xdr:from>
    <xdr:to>
      <xdr:col>76</xdr:col>
      <xdr:colOff>165100</xdr:colOff>
      <xdr:row>57</xdr:row>
      <xdr:rowOff>70540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4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61667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3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75336</xdr:rowOff>
    </xdr:from>
    <xdr:to>
      <xdr:col>71</xdr:col>
      <xdr:colOff>177800</xdr:colOff>
      <xdr:row>55</xdr:row>
      <xdr:rowOff>154970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8647836"/>
          <a:ext cx="889000" cy="93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138364</xdr:rowOff>
    </xdr:from>
    <xdr:to>
      <xdr:col>72</xdr:col>
      <xdr:colOff>38100</xdr:colOff>
      <xdr:row>57</xdr:row>
      <xdr:rowOff>68514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3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59641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3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108569</xdr:rowOff>
    </xdr:from>
    <xdr:to>
      <xdr:col>67</xdr:col>
      <xdr:colOff>101600</xdr:colOff>
      <xdr:row>57</xdr:row>
      <xdr:rowOff>38719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0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29846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0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137596</xdr:rowOff>
    </xdr:from>
    <xdr:to>
      <xdr:col>85</xdr:col>
      <xdr:colOff>177800</xdr:colOff>
      <xdr:row>57</xdr:row>
      <xdr:rowOff>67746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3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116023</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1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92352</xdr:rowOff>
    </xdr:from>
    <xdr:to>
      <xdr:col>81</xdr:col>
      <xdr:colOff>101600</xdr:colOff>
      <xdr:row>57</xdr:row>
      <xdr:rowOff>22502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39029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4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82093</xdr:rowOff>
    </xdr:from>
    <xdr:to>
      <xdr:col>76</xdr:col>
      <xdr:colOff>165100</xdr:colOff>
      <xdr:row>56</xdr:row>
      <xdr:rowOff>12243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28770</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28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24536</xdr:rowOff>
    </xdr:from>
    <xdr:to>
      <xdr:col>72</xdr:col>
      <xdr:colOff>38100</xdr:colOff>
      <xdr:row>50</xdr:row>
      <xdr:rowOff>126136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859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142663</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837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104170</xdr:rowOff>
    </xdr:from>
    <xdr:to>
      <xdr:col>67</xdr:col>
      <xdr:colOff>101600</xdr:colOff>
      <xdr:row>56</xdr:row>
      <xdr:rowOff>34320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3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50847</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309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7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135393</xdr:rowOff>
    </xdr:from>
    <xdr:to>
      <xdr:col>85</xdr:col>
      <xdr:colOff>127000</xdr:colOff>
      <xdr:row>95</xdr:row>
      <xdr:rowOff>150335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423143"/>
          <a:ext cx="838200" cy="1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101818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46642</xdr:rowOff>
    </xdr:from>
    <xdr:to>
      <xdr:col>81</xdr:col>
      <xdr:colOff>50800</xdr:colOff>
      <xdr:row>95</xdr:row>
      <xdr:rowOff>150335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334392"/>
          <a:ext cx="889000" cy="10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46642</xdr:rowOff>
    </xdr:from>
    <xdr:to>
      <xdr:col>76</xdr:col>
      <xdr:colOff>114300</xdr:colOff>
      <xdr:row>95</xdr:row>
      <xdr:rowOff>50583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334392"/>
          <a:ext cx="889000" cy="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44346</xdr:rowOff>
    </xdr:from>
    <xdr:to>
      <xdr:col>71</xdr:col>
      <xdr:colOff>177800</xdr:colOff>
      <xdr:row>95</xdr:row>
      <xdr:rowOff>50583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332096"/>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25447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48179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5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84593</xdr:rowOff>
    </xdr:from>
    <xdr:to>
      <xdr:col>85</xdr:col>
      <xdr:colOff>177800</xdr:colOff>
      <xdr:row>96</xdr:row>
      <xdr:rowOff>14743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37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107470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22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99535</xdr:rowOff>
    </xdr:from>
    <xdr:to>
      <xdr:col>81</xdr:col>
      <xdr:colOff>101600</xdr:colOff>
      <xdr:row>96</xdr:row>
      <xdr:rowOff>29685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8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46212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16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167292</xdr:rowOff>
    </xdr:from>
    <xdr:to>
      <xdr:col>76</xdr:col>
      <xdr:colOff>165100</xdr:colOff>
      <xdr:row>95</xdr:row>
      <xdr:rowOff>97442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28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113969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0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171233</xdr:rowOff>
    </xdr:from>
    <xdr:to>
      <xdr:col>72</xdr:col>
      <xdr:colOff>38100</xdr:colOff>
      <xdr:row>95</xdr:row>
      <xdr:rowOff>101383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28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117910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06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164996</xdr:rowOff>
    </xdr:from>
    <xdr:to>
      <xdr:col>67</xdr:col>
      <xdr:colOff>101600</xdr:colOff>
      <xdr:row>95</xdr:row>
      <xdr:rowOff>95146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2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111673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05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総務費～道内市町村平均及び類似団体平均を上回っている。ふるさと納税のまちづくり基金への積立が主な要因である。</a:t>
          </a:r>
          <a:endParaRPr lang="en-US"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農林水産業</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道内市町村平均及び類似団体平均を上回っている。多面的機能支払交付金が主な要因である。</a:t>
          </a:r>
          <a:endParaRPr kumimoji="1" lang="en-US" altLang="ja-JP" sz="14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土木費～道内市町村平均及び類似団体平均を上回っている。当町は特別豪雪地帯に指定されており、除排雪経費が主な要因である。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道内市町村平均及び類似団体平均を上回っている。</a:t>
          </a:r>
          <a:r>
            <a:rPr kumimoji="1" lang="ja-JP" altLang="en-US" sz="1100">
              <a:solidFill>
                <a:schemeClr val="dk1"/>
              </a:solidFill>
              <a:effectLst/>
              <a:latin typeface="+mn-lt"/>
              <a:ea typeface="+mn-ea"/>
              <a:cs typeface="+mn-cs"/>
            </a:rPr>
            <a:t>車両の更新や過年度分の起債償還が主な要因である。</a:t>
          </a:r>
          <a:endParaRPr lang="ja-JP" altLang="ja-JP" sz="1400">
            <a:effectLst/>
          </a:endParaRPr>
        </a:p>
        <a:p>
          <a:r>
            <a:rPr kumimoji="1" lang="ja-JP" altLang="ja-JP" sz="1100">
              <a:solidFill>
                <a:schemeClr val="dk1"/>
              </a:solidFill>
              <a:effectLst/>
              <a:latin typeface="+mn-lt"/>
              <a:ea typeface="+mn-ea"/>
              <a:cs typeface="+mn-cs"/>
            </a:rPr>
            <a:t>公債費～平成３年度から平成１０年度の人口急増時に実施した社会資本整備事業に伴う地方債の発行により地方債残高が増加した影響で、地方債の元利償還金は類似団体平均額を上回っている。</a:t>
          </a:r>
          <a:endParaRPr lang="ja-JP" altLang="ja-JP" sz="1400">
            <a:effectLst/>
          </a:endParaRPr>
        </a:p>
        <a:p>
          <a:r>
            <a:rPr kumimoji="1" lang="ja-JP" altLang="ja-JP" sz="1100">
              <a:solidFill>
                <a:schemeClr val="dk1"/>
              </a:solidFill>
              <a:effectLst/>
              <a:latin typeface="+mn-lt"/>
              <a:ea typeface="+mn-ea"/>
              <a:cs typeface="+mn-cs"/>
            </a:rPr>
            <a:t>　　　　償還額については、平成１９年度をピークに緩やかに減少を続けているが、大型事業の</a:t>
          </a:r>
          <a:r>
            <a:rPr kumimoji="1" lang="ja-JP" altLang="en-US" sz="1100">
              <a:solidFill>
                <a:schemeClr val="dk1"/>
              </a:solidFill>
              <a:effectLst/>
              <a:latin typeface="+mn-lt"/>
              <a:ea typeface="+mn-ea"/>
              <a:cs typeface="+mn-cs"/>
            </a:rPr>
            <a:t>償還に伴い</a:t>
          </a:r>
          <a:r>
            <a:rPr kumimoji="1" lang="ja-JP" altLang="ja-JP" sz="1100">
              <a:solidFill>
                <a:schemeClr val="dk1"/>
              </a:solidFill>
              <a:effectLst/>
              <a:latin typeface="+mn-lt"/>
              <a:ea typeface="+mn-ea"/>
              <a:cs typeface="+mn-cs"/>
            </a:rPr>
            <a:t>増加傾向となる</a:t>
          </a:r>
          <a:r>
            <a:rPr kumimoji="1" lang="ja-JP" altLang="en-US" sz="1100">
              <a:solidFill>
                <a:schemeClr val="dk1"/>
              </a:solidFill>
              <a:effectLst/>
              <a:latin typeface="+mn-lt"/>
              <a:ea typeface="+mn-ea"/>
              <a:cs typeface="+mn-cs"/>
            </a:rPr>
            <a:t>ことを</a:t>
          </a:r>
          <a:r>
            <a:rPr kumimoji="1" lang="ja-JP" altLang="ja-JP" sz="1100">
              <a:solidFill>
                <a:schemeClr val="dk1"/>
              </a:solidFill>
              <a:effectLst/>
              <a:latin typeface="+mn-lt"/>
              <a:ea typeface="+mn-ea"/>
              <a:cs typeface="+mn-cs"/>
            </a:rPr>
            <a:t>踏まえ、引き続き新規発行地方債を必要最低限に抑制し、公債費の縮減に努める。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北海道当別町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町の実質収支額は毎年度黒字で推移している。今後も歳入歳出のバランスを重視し実質収支が赤字に陥ることのないよう、適正な財政運営を目指すとともに、将来の緊急の支出に備え財政調整基金残高を着実に増やしていくよう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北海道当別町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当町の一般会計及び公営企業会計等については、すべての会計が黒字を計上しており、連結実質赤字は生じていない。今後も、引き続き健全な運営に努め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介護サービス事業特別会計については</a:t>
          </a:r>
          <a:r>
            <a:rPr kumimoji="1" lang="ja-JP" altLang="en-US" sz="1100">
              <a:solidFill>
                <a:schemeClr val="dk1"/>
              </a:solidFill>
              <a:effectLst/>
              <a:latin typeface="+mn-lt"/>
              <a:ea typeface="+mn-ea"/>
              <a:cs typeface="+mn-cs"/>
            </a:rPr>
            <a:t>、今年度同様に</a:t>
          </a:r>
          <a:r>
            <a:rPr kumimoji="1" lang="ja-JP" altLang="ja-JP" sz="1100">
              <a:solidFill>
                <a:schemeClr val="dk1"/>
              </a:solidFill>
              <a:effectLst/>
              <a:latin typeface="+mn-lt"/>
              <a:ea typeface="+mn-ea"/>
              <a:cs typeface="+mn-cs"/>
            </a:rPr>
            <a:t>赤字解消</a:t>
          </a:r>
          <a:r>
            <a:rPr kumimoji="1" lang="ja-JP" altLang="en-US" sz="1100">
              <a:solidFill>
                <a:schemeClr val="dk1"/>
              </a:solidFill>
              <a:effectLst/>
              <a:latin typeface="+mn-lt"/>
              <a:ea typeface="+mn-ea"/>
              <a:cs typeface="+mn-cs"/>
            </a:rPr>
            <a:t>の継続を</a:t>
          </a:r>
          <a:r>
            <a:rPr kumimoji="1" lang="ja-JP" altLang="ja-JP" sz="1100">
              <a:solidFill>
                <a:schemeClr val="dk1"/>
              </a:solidFill>
              <a:effectLst/>
              <a:latin typeface="+mn-lt"/>
              <a:ea typeface="+mn-ea"/>
              <a:cs typeface="+mn-cs"/>
            </a:rPr>
            <a:t>目指して努力し、町全体として健全な財政運営に努めていく。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14070055</v>
      </c>
      <c r="BO4" s="358"/>
      <c r="BP4" s="358"/>
      <c r="BQ4" s="358"/>
      <c r="BR4" s="358"/>
      <c r="BS4" s="358"/>
      <c r="BT4" s="358"/>
      <c r="BU4" s="359"/>
      <c r="BV4" s="357">
        <v>14464237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6.5</v>
      </c>
      <c r="CU4" s="364"/>
      <c r="CV4" s="364"/>
      <c r="CW4" s="364"/>
      <c r="CX4" s="364"/>
      <c r="CY4" s="364"/>
      <c r="CZ4" s="364"/>
      <c r="DA4" s="365"/>
      <c r="DB4" s="363">
        <v>5.7</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13642586</v>
      </c>
      <c r="BO5" s="395"/>
      <c r="BP5" s="395"/>
      <c r="BQ5" s="395"/>
      <c r="BR5" s="395"/>
      <c r="BS5" s="395"/>
      <c r="BT5" s="395"/>
      <c r="BU5" s="396"/>
      <c r="BV5" s="394">
        <v>14079852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93.9</v>
      </c>
      <c r="CU5" s="392"/>
      <c r="CV5" s="392"/>
      <c r="CW5" s="392"/>
      <c r="CX5" s="392"/>
      <c r="CY5" s="392"/>
      <c r="CZ5" s="392"/>
      <c r="DA5" s="393"/>
      <c r="DB5" s="391">
        <v>91.2</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427469</v>
      </c>
      <c r="BO6" s="395"/>
      <c r="BP6" s="395"/>
      <c r="BQ6" s="395"/>
      <c r="BR6" s="395"/>
      <c r="BS6" s="395"/>
      <c r="BT6" s="395"/>
      <c r="BU6" s="396"/>
      <c r="BV6" s="394">
        <v>384385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94.1</v>
      </c>
      <c r="CU6" s="432"/>
      <c r="CV6" s="432"/>
      <c r="CW6" s="432"/>
      <c r="CX6" s="432"/>
      <c r="CY6" s="432"/>
      <c r="CZ6" s="432"/>
      <c r="DA6" s="433"/>
      <c r="DB6" s="431">
        <v>91.7</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1913</v>
      </c>
      <c r="BO7" s="395"/>
      <c r="BP7" s="395"/>
      <c r="BQ7" s="395"/>
      <c r="BR7" s="395"/>
      <c r="BS7" s="395"/>
      <c r="BT7" s="395"/>
      <c r="BU7" s="396"/>
      <c r="BV7" s="394">
        <v>22983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6499665</v>
      </c>
      <c r="CU7" s="395"/>
      <c r="CV7" s="395"/>
      <c r="CW7" s="395"/>
      <c r="CX7" s="395"/>
      <c r="CY7" s="395"/>
      <c r="CZ7" s="395"/>
      <c r="DA7" s="396"/>
      <c r="DB7" s="394">
        <v>6313107</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425556</v>
      </c>
      <c r="BO8" s="395"/>
      <c r="BP8" s="395"/>
      <c r="BQ8" s="395"/>
      <c r="BR8" s="395"/>
      <c r="BS8" s="395"/>
      <c r="BT8" s="395"/>
      <c r="BU8" s="396"/>
      <c r="BV8" s="394">
        <v>361402</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0.37</v>
      </c>
      <c r="CU8" s="435"/>
      <c r="CV8" s="435"/>
      <c r="CW8" s="435"/>
      <c r="CX8" s="435"/>
      <c r="CY8" s="435"/>
      <c r="CZ8" s="435"/>
      <c r="DA8" s="436"/>
      <c r="DB8" s="434">
        <v>0.36</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15916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64154</v>
      </c>
      <c r="BO9" s="395"/>
      <c r="BP9" s="395"/>
      <c r="BQ9" s="395"/>
      <c r="BR9" s="395"/>
      <c r="BS9" s="395"/>
      <c r="BT9" s="395"/>
      <c r="BU9" s="396"/>
      <c r="BV9" s="394">
        <v>74967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10.5</v>
      </c>
      <c r="CU9" s="392"/>
      <c r="CV9" s="392"/>
      <c r="CW9" s="392"/>
      <c r="CX9" s="392"/>
      <c r="CY9" s="392"/>
      <c r="CZ9" s="392"/>
      <c r="DA9" s="393"/>
      <c r="DB9" s="391">
        <v>10.6</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17278</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134097</v>
      </c>
      <c r="BO10" s="395"/>
      <c r="BP10" s="395"/>
      <c r="BQ10" s="395"/>
      <c r="BR10" s="395"/>
      <c r="BS10" s="395"/>
      <c r="BT10" s="395"/>
      <c r="BU10" s="396"/>
      <c r="BV10" s="394">
        <v>128786</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15113</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133946</v>
      </c>
      <c r="BO12" s="395"/>
      <c r="BP12" s="395"/>
      <c r="BQ12" s="395"/>
      <c r="BR12" s="395"/>
      <c r="BS12" s="395"/>
      <c r="BT12" s="395"/>
      <c r="BU12" s="396"/>
      <c r="BV12" s="394">
        <v>99193</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129</v>
      </c>
      <c r="N13" s="486"/>
      <c r="O13" s="486"/>
      <c r="P13" s="486"/>
      <c r="Q13" s="487"/>
      <c r="R13" s="478">
        <v>14874</v>
      </c>
      <c r="S13" s="479"/>
      <c r="T13" s="479"/>
      <c r="U13" s="479"/>
      <c r="V13" s="480"/>
      <c r="W13" s="410" t="s">
        <v>130</v>
      </c>
      <c r="X13" s="411"/>
      <c r="Y13" s="411"/>
      <c r="Z13" s="411"/>
      <c r="AA13" s="411"/>
      <c r="AB13" s="401"/>
      <c r="AC13" s="445">
        <v>1082</v>
      </c>
      <c r="AD13" s="446"/>
      <c r="AE13" s="446"/>
      <c r="AF13" s="446"/>
      <c r="AG13" s="488"/>
      <c r="AH13" s="445">
        <v>1258</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64305</v>
      </c>
      <c r="BO13" s="395"/>
      <c r="BP13" s="395"/>
      <c r="BQ13" s="395"/>
      <c r="BR13" s="395"/>
      <c r="BS13" s="395"/>
      <c r="BT13" s="395"/>
      <c r="BU13" s="396"/>
      <c r="BV13" s="394">
        <v>104560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9.1</v>
      </c>
      <c r="CU13" s="392"/>
      <c r="CV13" s="392"/>
      <c r="CW13" s="392"/>
      <c r="CX13" s="392"/>
      <c r="CY13" s="392"/>
      <c r="CZ13" s="392"/>
      <c r="DA13" s="393"/>
      <c r="DB13" s="391">
        <v>9.6</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15286</v>
      </c>
      <c r="S14" s="479"/>
      <c r="T14" s="479"/>
      <c r="U14" s="479"/>
      <c r="V14" s="480"/>
      <c r="W14" s="384"/>
      <c r="X14" s="385"/>
      <c r="Y14" s="385"/>
      <c r="Z14" s="385"/>
      <c r="AA14" s="385"/>
      <c r="AB14" s="374"/>
      <c r="AC14" s="481">
        <v>14.8</v>
      </c>
      <c r="AD14" s="482"/>
      <c r="AE14" s="482"/>
      <c r="AF14" s="482"/>
      <c r="AG14" s="483"/>
      <c r="AH14" s="481">
        <v>15.8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35.799999999999997</v>
      </c>
      <c r="CU14" s="493"/>
      <c r="CV14" s="493"/>
      <c r="CW14" s="493"/>
      <c r="CX14" s="493"/>
      <c r="CY14" s="493"/>
      <c r="CZ14" s="493"/>
      <c r="DA14" s="494"/>
      <c r="DB14" s="492">
        <v>28.6</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129</v>
      </c>
      <c r="N15" s="486"/>
      <c r="O15" s="486"/>
      <c r="P15" s="486"/>
      <c r="Q15" s="487"/>
      <c r="R15" s="478">
        <v>15080</v>
      </c>
      <c r="S15" s="479"/>
      <c r="T15" s="479"/>
      <c r="U15" s="479"/>
      <c r="V15" s="480"/>
      <c r="W15" s="410" t="s">
        <v>137</v>
      </c>
      <c r="X15" s="411"/>
      <c r="Y15" s="411"/>
      <c r="Z15" s="411"/>
      <c r="AA15" s="411"/>
      <c r="AB15" s="401"/>
      <c r="AC15" s="445">
        <v>1300</v>
      </c>
      <c r="AD15" s="446"/>
      <c r="AE15" s="446"/>
      <c r="AF15" s="446"/>
      <c r="AG15" s="488"/>
      <c r="AH15" s="445">
        <v>1500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2224486</v>
      </c>
      <c r="BO15" s="358"/>
      <c r="BP15" s="358"/>
      <c r="BQ15" s="358"/>
      <c r="BR15" s="358"/>
      <c r="BS15" s="358"/>
      <c r="BT15" s="358"/>
      <c r="BU15" s="359"/>
      <c r="BV15" s="357">
        <v>2138184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17.8</v>
      </c>
      <c r="AD16" s="482"/>
      <c r="AE16" s="482"/>
      <c r="AF16" s="482"/>
      <c r="AG16" s="483"/>
      <c r="AH16" s="481">
        <v>18.8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5918336</v>
      </c>
      <c r="BO16" s="395"/>
      <c r="BP16" s="395"/>
      <c r="BQ16" s="395"/>
      <c r="BR16" s="395"/>
      <c r="BS16" s="395"/>
      <c r="BT16" s="395"/>
      <c r="BU16" s="396"/>
      <c r="BV16" s="394">
        <v>5728075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4932</v>
      </c>
      <c r="AD17" s="446"/>
      <c r="AE17" s="446"/>
      <c r="AF17" s="446"/>
      <c r="AG17" s="488"/>
      <c r="AH17" s="445">
        <v>5220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2789347</v>
      </c>
      <c r="BO17" s="395"/>
      <c r="BP17" s="395"/>
      <c r="BQ17" s="395"/>
      <c r="BR17" s="395"/>
      <c r="BS17" s="395"/>
      <c r="BT17" s="395"/>
      <c r="BU17" s="396"/>
      <c r="BV17" s="394">
        <v>2673011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422.86</v>
      </c>
      <c r="M18" s="518"/>
      <c r="N18" s="518"/>
      <c r="O18" s="518"/>
      <c r="P18" s="518"/>
      <c r="Q18" s="518"/>
      <c r="R18" s="519"/>
      <c r="S18" s="519"/>
      <c r="T18" s="519"/>
      <c r="U18" s="519"/>
      <c r="V18" s="520"/>
      <c r="W18" s="412"/>
      <c r="X18" s="413"/>
      <c r="Y18" s="413"/>
      <c r="Z18" s="413"/>
      <c r="AA18" s="413"/>
      <c r="AB18" s="404"/>
      <c r="AC18" s="521">
        <v>67.400000000000006</v>
      </c>
      <c r="AD18" s="522"/>
      <c r="AE18" s="522"/>
      <c r="AF18" s="522"/>
      <c r="AG18" s="523"/>
      <c r="AH18" s="521">
        <v>65.400000000000006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6123791</v>
      </c>
      <c r="BO18" s="395"/>
      <c r="BP18" s="395"/>
      <c r="BQ18" s="395"/>
      <c r="BR18" s="395"/>
      <c r="BS18" s="395"/>
      <c r="BT18" s="395"/>
      <c r="BU18" s="396"/>
      <c r="BV18" s="394">
        <v>5941282</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38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7978077</v>
      </c>
      <c r="BO19" s="395"/>
      <c r="BP19" s="395"/>
      <c r="BQ19" s="395"/>
      <c r="BR19" s="395"/>
      <c r="BS19" s="395"/>
      <c r="BT19" s="395"/>
      <c r="BU19" s="396"/>
      <c r="BV19" s="394">
        <v>7818460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7281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10951715</v>
      </c>
      <c r="BO22" s="358"/>
      <c r="BP22" s="358"/>
      <c r="BQ22" s="358"/>
      <c r="BR22" s="358"/>
      <c r="BS22" s="358"/>
      <c r="BT22" s="358"/>
      <c r="BU22" s="359"/>
      <c r="BV22" s="357">
        <v>11276992</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9395021</v>
      </c>
      <c r="BO23" s="395"/>
      <c r="BP23" s="395"/>
      <c r="BQ23" s="395"/>
      <c r="BR23" s="395"/>
      <c r="BS23" s="395"/>
      <c r="BT23" s="395"/>
      <c r="BU23" s="396"/>
      <c r="BV23" s="394">
        <v>9730171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8500</v>
      </c>
      <c r="R24" s="446"/>
      <c r="S24" s="446"/>
      <c r="T24" s="446"/>
      <c r="U24" s="446"/>
      <c r="V24" s="488"/>
      <c r="W24" s="540"/>
      <c r="X24" s="541"/>
      <c r="Y24" s="542"/>
      <c r="Z24" s="444" t="s">
        <v>162</v>
      </c>
      <c r="AA24" s="424"/>
      <c r="AB24" s="424"/>
      <c r="AC24" s="424"/>
      <c r="AD24" s="424"/>
      <c r="AE24" s="424"/>
      <c r="AF24" s="424"/>
      <c r="AG24" s="425"/>
      <c r="AH24" s="445">
        <v>178</v>
      </c>
      <c r="AI24" s="446"/>
      <c r="AJ24" s="446"/>
      <c r="AK24" s="446"/>
      <c r="AL24" s="488"/>
      <c r="AM24" s="445">
        <v>536314</v>
      </c>
      <c r="AN24" s="446"/>
      <c r="AO24" s="446"/>
      <c r="AP24" s="446"/>
      <c r="AQ24" s="446"/>
      <c r="AR24" s="488"/>
      <c r="AS24" s="445">
        <v>3013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8058986</v>
      </c>
      <c r="BO24" s="395"/>
      <c r="BP24" s="395"/>
      <c r="BQ24" s="395"/>
      <c r="BR24" s="395"/>
      <c r="BS24" s="395"/>
      <c r="BT24" s="395"/>
      <c r="BU24" s="396"/>
      <c r="BV24" s="394">
        <v>8081061</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7000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808392</v>
      </c>
      <c r="BO25" s="358"/>
      <c r="BP25" s="358"/>
      <c r="BQ25" s="358"/>
      <c r="BR25" s="358"/>
      <c r="BS25" s="358"/>
      <c r="BT25" s="358"/>
      <c r="BU25" s="359"/>
      <c r="BV25" s="357">
        <v>469034</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6100</v>
      </c>
      <c r="R26" s="446"/>
      <c r="S26" s="446"/>
      <c r="T26" s="446"/>
      <c r="U26" s="446"/>
      <c r="V26" s="488"/>
      <c r="W26" s="540"/>
      <c r="X26" s="541"/>
      <c r="Y26" s="542"/>
      <c r="Z26" s="444" t="s">
        <v>168</v>
      </c>
      <c r="AA26" s="546"/>
      <c r="AB26" s="546"/>
      <c r="AC26" s="546"/>
      <c r="AD26" s="546"/>
      <c r="AE26" s="546"/>
      <c r="AF26" s="546"/>
      <c r="AG26" s="547"/>
      <c r="AH26" s="445" t="s">
        <v>121</v>
      </c>
      <c r="AI26" s="446"/>
      <c r="AJ26" s="446"/>
      <c r="AK26" s="446"/>
      <c r="AL26" s="488"/>
      <c r="AM26" s="445" t="s">
        <v>121</v>
      </c>
      <c r="AN26" s="446"/>
      <c r="AO26" s="446"/>
      <c r="AP26" s="446"/>
      <c r="AQ26" s="446"/>
      <c r="AR26" s="488"/>
      <c r="AS26" s="445" t="s">
        <v>121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3100</v>
      </c>
      <c r="R27" s="446"/>
      <c r="S27" s="446"/>
      <c r="T27" s="446"/>
      <c r="U27" s="446"/>
      <c r="V27" s="488"/>
      <c r="W27" s="540"/>
      <c r="X27" s="541"/>
      <c r="Y27" s="542"/>
      <c r="Z27" s="444" t="s">
        <v>171</v>
      </c>
      <c r="AA27" s="424"/>
      <c r="AB27" s="424"/>
      <c r="AC27" s="424"/>
      <c r="AD27" s="424"/>
      <c r="AE27" s="424"/>
      <c r="AF27" s="424"/>
      <c r="AG27" s="425"/>
      <c r="AH27" s="445" t="s">
        <v>121</v>
      </c>
      <c r="AI27" s="446"/>
      <c r="AJ27" s="446"/>
      <c r="AK27" s="446"/>
      <c r="AL27" s="488"/>
      <c r="AM27" s="445" t="s">
        <v>121</v>
      </c>
      <c r="AN27" s="446"/>
      <c r="AO27" s="446"/>
      <c r="AP27" s="446"/>
      <c r="AQ27" s="446"/>
      <c r="AR27" s="488"/>
      <c r="AS27" s="445" t="s">
        <v>121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121</v>
      </c>
      <c r="BO27" s="514"/>
      <c r="BP27" s="514"/>
      <c r="BQ27" s="514"/>
      <c r="BR27" s="514"/>
      <c r="BS27" s="514"/>
      <c r="BT27" s="514"/>
      <c r="BU27" s="515"/>
      <c r="BV27" s="513" t="s">
        <v>121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2600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880583</v>
      </c>
      <c r="BO28" s="358"/>
      <c r="BP28" s="358"/>
      <c r="BQ28" s="358"/>
      <c r="BR28" s="358"/>
      <c r="BS28" s="358"/>
      <c r="BT28" s="358"/>
      <c r="BU28" s="359"/>
      <c r="BV28" s="357">
        <v>880433</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13</v>
      </c>
      <c r="M29" s="446"/>
      <c r="N29" s="446"/>
      <c r="O29" s="446"/>
      <c r="P29" s="488"/>
      <c r="Q29" s="445">
        <v>2400</v>
      </c>
      <c r="R29" s="446"/>
      <c r="S29" s="446"/>
      <c r="T29" s="446"/>
      <c r="U29" s="446"/>
      <c r="V29" s="488"/>
      <c r="W29" s="543"/>
      <c r="X29" s="544"/>
      <c r="Y29" s="545"/>
      <c r="Z29" s="444" t="s">
        <v>177</v>
      </c>
      <c r="AA29" s="424"/>
      <c r="AB29" s="424"/>
      <c r="AC29" s="424"/>
      <c r="AD29" s="424"/>
      <c r="AE29" s="424"/>
      <c r="AF29" s="424"/>
      <c r="AG29" s="425"/>
      <c r="AH29" s="445">
        <v>178</v>
      </c>
      <c r="AI29" s="446"/>
      <c r="AJ29" s="446"/>
      <c r="AK29" s="446"/>
      <c r="AL29" s="488"/>
      <c r="AM29" s="445">
        <v>536314</v>
      </c>
      <c r="AN29" s="446"/>
      <c r="AO29" s="446"/>
      <c r="AP29" s="446"/>
      <c r="AQ29" s="446"/>
      <c r="AR29" s="488"/>
      <c r="AS29" s="445">
        <v>3013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1344509</v>
      </c>
      <c r="BO29" s="395"/>
      <c r="BP29" s="395"/>
      <c r="BQ29" s="395"/>
      <c r="BR29" s="395"/>
      <c r="BS29" s="395"/>
      <c r="BT29" s="395"/>
      <c r="BU29" s="396"/>
      <c r="BV29" s="394">
        <v>1337660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4077650</v>
      </c>
      <c r="BO30" s="514"/>
      <c r="BP30" s="514"/>
      <c r="BQ30" s="514"/>
      <c r="BR30" s="514"/>
      <c r="BS30" s="514"/>
      <c r="BT30" s="514"/>
      <c r="BU30" s="515"/>
      <c r="BV30" s="513">
        <v>3865407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当別町水道事業会計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石狩教育研修センター組合</v>
      </c>
      <c r="BZ34" s="585"/>
      <c r="CA34" s="585"/>
      <c r="CB34" s="585"/>
      <c r="CC34" s="585"/>
      <c r="CD34" s="585"/>
      <c r="CE34" s="585"/>
      <c r="CF34" s="585"/>
      <c r="CG34" s="585"/>
      <c r="CH34" s="585"/>
      <c r="CI34" s="585"/>
      <c r="CJ34" s="585"/>
      <c r="CK34" s="585"/>
      <c r="CL34" s="585"/>
      <c r="CM34" s="585"/>
      <c r="CN34" s="163"/>
      <c r="CO34" s="584">
        <f>IF(CQ34="","",MAX(C34:D43,U34:V43,AM34:AN43,BE34:BF43,BW34:BX43)+1)</f>
        <v>11</v>
      </c>
      <c r="CP34" s="584"/>
      <c r="CQ34" s="585" t="str">
        <f>IF('各会計、関係団体の財政状況及び健全化判断比率'!BS7="","",'各会計、関係団体の財政状況及び健全化判断比率'!BS7)</f>
        <v>株式会社　tobe</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当別町下水道事業会計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石狩北部地区消防事務組合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石狩西部広域水道企業団</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介護サービス事業特別会計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nNUyC0oPTPJcVq3QTLi62OPxjiq6/+ZG3wEb0wzHxFTKCQ8fsHeQqcrMJaQJYrs9mCkFwGKvJXEY1toObKKktg==" saltValue="T/nGu/98lVitiXlvSvymK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v>5.79</v>
      </c>
      <c r="G34" s="33">
        <v>6.31</v>
      </c>
      <c r="H34" s="33">
        <v>7.03</v>
      </c>
      <c r="I34" s="33">
        <v>7.39</v>
      </c>
      <c r="J34" s="34">
        <v>7.18</v>
      </c>
      <c r="K34" s="22"/>
      <c r="L34" s="22"/>
      <c r="M34" s="22"/>
      <c r="N34" s="22"/>
      <c r="O34" s="22"/>
      <c r="P34" s="22"/>
    </row>
    <row r="35" spans="1:16" ht="39" customHeight="1" x14ac:dyDescent="0.15">
      <c r="A35" s="22"/>
      <c r="B35" s="35"/>
      <c r="C35" s="1132" t="s">
        <v>533</v>
      </c>
      <c r="D35" s="1132"/>
      <c r="E35" s="1133"/>
      <c r="F35" s="36">
        <v>4.2699999999999996</v>
      </c>
      <c r="G35" s="37">
        <v>6.47</v>
      </c>
      <c r="H35" s="37">
        <v>4.6100000000000003</v>
      </c>
      <c r="I35" s="37">
        <v>5.72</v>
      </c>
      <c r="J35" s="38">
        <v>6.54</v>
      </c>
      <c r="K35" s="22"/>
      <c r="L35" s="22"/>
      <c r="M35" s="22"/>
      <c r="N35" s="22"/>
      <c r="O35" s="22"/>
      <c r="P35" s="22"/>
    </row>
    <row r="36" spans="1:16" ht="39" customHeight="1" x14ac:dyDescent="0.15">
      <c r="A36" s="22"/>
      <c r="B36" s="35"/>
      <c r="C36" s="1132" t="s">
        <v>534</v>
      </c>
      <c r="D36" s="1132"/>
      <c r="E36" s="1133"/>
      <c r="F36" s="36" t="s">
        <v>486</v>
      </c>
      <c r="G36" s="37" t="s">
        <v>486</v>
      </c>
      <c r="H36" s="37" t="s">
        <v>486</v>
      </c>
      <c r="I36" s="37" t="s">
        <v>486</v>
      </c>
      <c r="J36" s="38">
        <v>1.32</v>
      </c>
      <c r="K36" s="22"/>
      <c r="L36" s="22"/>
      <c r="M36" s="22"/>
      <c r="N36" s="22"/>
      <c r="O36" s="22"/>
      <c r="P36" s="22"/>
    </row>
    <row r="37" spans="1:16" ht="39" customHeight="1" x14ac:dyDescent="0.15">
      <c r="A37" s="22"/>
      <c r="B37" s="35"/>
      <c r="C37" s="1132" t="s">
        <v>535</v>
      </c>
      <c r="D37" s="1132"/>
      <c r="E37" s="1133"/>
      <c r="F37" s="36">
        <v>0.71</v>
      </c>
      <c r="G37" s="37">
        <v>1.79</v>
      </c>
      <c r="H37" s="37">
        <v>2.0299999999999998</v>
      </c>
      <c r="I37" s="37">
        <v>2.14</v>
      </c>
      <c r="J37" s="38">
        <v>0.69</v>
      </c>
      <c r="K37" s="22"/>
      <c r="L37" s="22"/>
      <c r="M37" s="22"/>
      <c r="N37" s="22"/>
      <c r="O37" s="22"/>
      <c r="P37" s="22"/>
    </row>
    <row r="38" spans="1:16" ht="39" customHeight="1" x14ac:dyDescent="0.15">
      <c r="A38" s="22"/>
      <c r="B38" s="35"/>
      <c r="C38" s="1132" t="s">
        <v>536</v>
      </c>
      <c r="D38" s="1132"/>
      <c r="E38" s="1133"/>
      <c r="F38" s="36">
        <v>0.85</v>
      </c>
      <c r="G38" s="37">
        <v>1.1100000000000001</v>
      </c>
      <c r="H38" s="37">
        <v>0.57999999999999996</v>
      </c>
      <c r="I38" s="37">
        <v>0.43</v>
      </c>
      <c r="J38" s="38">
        <v>0.22</v>
      </c>
      <c r="K38" s="22"/>
      <c r="L38" s="22"/>
      <c r="M38" s="22"/>
      <c r="N38" s="22"/>
      <c r="O38" s="22"/>
      <c r="P38" s="22"/>
    </row>
    <row r="39" spans="1:16" ht="39" customHeight="1" x14ac:dyDescent="0.15">
      <c r="A39" s="22"/>
      <c r="B39" s="35"/>
      <c r="C39" s="1132" t="s">
        <v>537</v>
      </c>
      <c r="D39" s="1132"/>
      <c r="E39" s="1133"/>
      <c r="F39" s="36">
        <v>0.08</v>
      </c>
      <c r="G39" s="37">
        <v>7.0000000000000007E-2</v>
      </c>
      <c r="H39" s="37">
        <v>0.08</v>
      </c>
      <c r="I39" s="37">
        <v>7.0000000000000007E-2</v>
      </c>
      <c r="J39" s="38">
        <v>0.08</v>
      </c>
      <c r="K39" s="22"/>
      <c r="L39" s="22"/>
      <c r="M39" s="22"/>
      <c r="N39" s="22"/>
      <c r="O39" s="22"/>
      <c r="P39" s="22"/>
    </row>
    <row r="40" spans="1:16" ht="39" customHeight="1" x14ac:dyDescent="0.15">
      <c r="A40" s="22"/>
      <c r="B40" s="35"/>
      <c r="C40" s="1132" t="s">
        <v>538</v>
      </c>
      <c r="D40" s="1132"/>
      <c r="E40" s="1133"/>
      <c r="F40" s="36" t="s">
        <v>539</v>
      </c>
      <c r="G40" s="37" t="s">
        <v>540</v>
      </c>
      <c r="H40" s="37" t="s">
        <v>541</v>
      </c>
      <c r="I40" s="37" t="s">
        <v>542</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543</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544</v>
      </c>
      <c r="D43" s="1134"/>
      <c r="E43" s="1135"/>
      <c r="F43" s="41">
        <v>0.31</v>
      </c>
      <c r="G43" s="42">
        <v>0.4</v>
      </c>
      <c r="H43" s="42">
        <v>0.37</v>
      </c>
      <c r="I43" s="42">
        <v>1.47</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fL+HIe1Weh42ztQDQcGNtewUyn5g5ye2wQ5YedwOnYUDA6QWuoEB29ZUycagZ0/YHrvLct6pYjc5nAyt7JkTw==" saltValue="HuzCvWEC0JAy04allKmu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1041</v>
      </c>
      <c r="L45" s="58">
        <v>1018</v>
      </c>
      <c r="M45" s="58">
        <v>982</v>
      </c>
      <c r="N45" s="58">
        <v>827</v>
      </c>
      <c r="O45" s="59">
        <v>857</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15">
      <c r="A48" s="46"/>
      <c r="B48" s="1140"/>
      <c r="C48" s="1141"/>
      <c r="D48" s="60"/>
      <c r="E48" s="1146" t="s">
        <v>13</v>
      </c>
      <c r="F48" s="1146"/>
      <c r="G48" s="1146"/>
      <c r="H48" s="1146"/>
      <c r="I48" s="1146"/>
      <c r="J48" s="1147"/>
      <c r="K48" s="61">
        <v>409</v>
      </c>
      <c r="L48" s="62">
        <v>409</v>
      </c>
      <c r="M48" s="62">
        <v>413</v>
      </c>
      <c r="N48" s="62">
        <v>375</v>
      </c>
      <c r="O48" s="63">
        <v>449</v>
      </c>
      <c r="P48" s="46"/>
      <c r="Q48" s="46"/>
      <c r="R48" s="46"/>
      <c r="S48" s="46"/>
      <c r="T48" s="46"/>
      <c r="U48" s="46"/>
    </row>
    <row r="49" spans="1:21" ht="30.75" customHeight="1" x14ac:dyDescent="0.15">
      <c r="A49" s="46"/>
      <c r="B49" s="1140"/>
      <c r="C49" s="1141"/>
      <c r="D49" s="60"/>
      <c r="E49" s="1146" t="s">
        <v>14</v>
      </c>
      <c r="F49" s="1146"/>
      <c r="G49" s="1146"/>
      <c r="H49" s="1146"/>
      <c r="I49" s="1146"/>
      <c r="J49" s="1147"/>
      <c r="K49" s="61">
        <v>47</v>
      </c>
      <c r="L49" s="62">
        <v>47</v>
      </c>
      <c r="M49" s="62">
        <v>50</v>
      </c>
      <c r="N49" s="62">
        <v>51</v>
      </c>
      <c r="O49" s="63">
        <v>29</v>
      </c>
      <c r="P49" s="46"/>
      <c r="Q49" s="46"/>
      <c r="R49" s="46"/>
      <c r="S49" s="46"/>
      <c r="T49" s="46"/>
      <c r="U49" s="46"/>
    </row>
    <row r="50" spans="1:21" ht="30.75" customHeight="1" x14ac:dyDescent="0.15">
      <c r="A50" s="46"/>
      <c r="B50" s="1140"/>
      <c r="C50" s="1141"/>
      <c r="D50" s="60"/>
      <c r="E50" s="1146" t="s">
        <v>15</v>
      </c>
      <c r="F50" s="1146"/>
      <c r="G50" s="1146"/>
      <c r="H50" s="1146"/>
      <c r="I50" s="1146"/>
      <c r="J50" s="1147"/>
      <c r="K50" s="61">
        <v>1</v>
      </c>
      <c r="L50" s="62">
        <v>1</v>
      </c>
      <c r="M50" s="62">
        <v>1</v>
      </c>
      <c r="N50" s="62">
        <v>0</v>
      </c>
      <c r="O50" s="63">
        <v>0</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1</v>
      </c>
      <c r="M51" s="62">
        <v>0</v>
      </c>
      <c r="N51" s="62">
        <v>0</v>
      </c>
      <c r="O51" s="63">
        <v>1</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1011</v>
      </c>
      <c r="L52" s="62">
        <v>921</v>
      </c>
      <c r="M52" s="62">
        <v>863</v>
      </c>
      <c r="N52" s="62">
        <v>809</v>
      </c>
      <c r="O52" s="63">
        <v>846</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487</v>
      </c>
      <c r="L53" s="67">
        <v>555</v>
      </c>
      <c r="M53" s="67">
        <v>583</v>
      </c>
      <c r="N53" s="67">
        <v>444</v>
      </c>
      <c r="O53" s="68">
        <v>490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XVS6D+vFi2rkOp3gpxTrKourGwAtZsbX2K547NvZKmvd/YKTBMLPFb57vA/S9cXMiwF4QM5DD1VtYc/GDBaZw==" saltValue="I5GbzQE9E5Dk92nX6WNYd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30">
        <v>9929</v>
      </c>
      <c r="J41" s="331">
        <v>11678</v>
      </c>
      <c r="K41" s="331">
        <v>11515</v>
      </c>
      <c r="L41" s="331">
        <v>11277</v>
      </c>
      <c r="M41" s="332">
        <v>10952</v>
      </c>
    </row>
    <row r="42" spans="2:13" ht="27.75" customHeight="1" x14ac:dyDescent="0.15">
      <c r="B42" s="1171"/>
      <c r="C42" s="1172"/>
      <c r="D42" s="104"/>
      <c r="E42" s="1177" t="s">
        <v>32</v>
      </c>
      <c r="F42" s="1177"/>
      <c r="G42" s="1177"/>
      <c r="H42" s="1178"/>
      <c r="I42" s="333">
        <v>376</v>
      </c>
      <c r="J42" s="334">
        <v>245</v>
      </c>
      <c r="K42" s="334">
        <v>390</v>
      </c>
      <c r="L42" s="334">
        <v>284</v>
      </c>
      <c r="M42" s="335">
        <v>257</v>
      </c>
    </row>
    <row r="43" spans="2:13" ht="27.75" customHeight="1" x14ac:dyDescent="0.15">
      <c r="B43" s="1171"/>
      <c r="C43" s="1172"/>
      <c r="D43" s="104"/>
      <c r="E43" s="1177" t="s">
        <v>33</v>
      </c>
      <c r="F43" s="1177"/>
      <c r="G43" s="1177"/>
      <c r="H43" s="1178"/>
      <c r="I43" s="333">
        <v>4756</v>
      </c>
      <c r="J43" s="334">
        <v>4686</v>
      </c>
      <c r="K43" s="334">
        <v>4450</v>
      </c>
      <c r="L43" s="334">
        <v>4184</v>
      </c>
      <c r="M43" s="335">
        <v>4526</v>
      </c>
    </row>
    <row r="44" spans="2:13" ht="27.75" customHeight="1" x14ac:dyDescent="0.15">
      <c r="B44" s="1171"/>
      <c r="C44" s="1172"/>
      <c r="D44" s="104"/>
      <c r="E44" s="1177" t="s">
        <v>34</v>
      </c>
      <c r="F44" s="1177"/>
      <c r="G44" s="1177"/>
      <c r="H44" s="1178"/>
      <c r="I44" s="333">
        <v>297</v>
      </c>
      <c r="J44" s="334">
        <v>257</v>
      </c>
      <c r="K44" s="334">
        <v>219</v>
      </c>
      <c r="L44" s="334">
        <v>192</v>
      </c>
      <c r="M44" s="335">
        <v>275</v>
      </c>
    </row>
    <row r="45" spans="2:13" ht="27.75" customHeight="1" x14ac:dyDescent="0.15">
      <c r="B45" s="1171"/>
      <c r="C45" s="1172"/>
      <c r="D45" s="104"/>
      <c r="E45" s="1177" t="s">
        <v>35</v>
      </c>
      <c r="F45" s="1177"/>
      <c r="G45" s="1177"/>
      <c r="H45" s="1178"/>
      <c r="I45" s="333">
        <v>1300</v>
      </c>
      <c r="J45" s="334">
        <v>1312</v>
      </c>
      <c r="K45" s="334">
        <v>1198</v>
      </c>
      <c r="L45" s="334">
        <v>1205</v>
      </c>
      <c r="M45" s="335">
        <v>1315</v>
      </c>
    </row>
    <row r="46" spans="2:13" ht="27.75" customHeight="1" x14ac:dyDescent="0.15">
      <c r="B46" s="1171"/>
      <c r="C46" s="1172"/>
      <c r="D46" s="105"/>
      <c r="E46" s="1177" t="s">
        <v>36</v>
      </c>
      <c r="F46" s="1177"/>
      <c r="G46" s="1177"/>
      <c r="H46" s="1178"/>
      <c r="I46" s="333" t="s">
        <v>486</v>
      </c>
      <c r="J46" s="334" t="s">
        <v>486</v>
      </c>
      <c r="K46" s="334" t="s">
        <v>486</v>
      </c>
      <c r="L46" s="334" t="s">
        <v>486</v>
      </c>
      <c r="M46" s="335" t="s">
        <v>486</v>
      </c>
    </row>
    <row r="47" spans="2:13" ht="27.75" customHeight="1" x14ac:dyDescent="0.15">
      <c r="B47" s="1171"/>
      <c r="C47" s="1172"/>
      <c r="D47" s="106"/>
      <c r="E47" s="1179" t="s">
        <v>37</v>
      </c>
      <c r="F47" s="1180"/>
      <c r="G47" s="1180"/>
      <c r="H47" s="1181"/>
      <c r="I47" s="333" t="s">
        <v>486</v>
      </c>
      <c r="J47" s="334" t="s">
        <v>486</v>
      </c>
      <c r="K47" s="334" t="s">
        <v>486</v>
      </c>
      <c r="L47" s="334" t="s">
        <v>486</v>
      </c>
      <c r="M47" s="335" t="s">
        <v>486</v>
      </c>
    </row>
    <row r="48" spans="2:13" ht="27.75" customHeight="1" x14ac:dyDescent="0.15">
      <c r="B48" s="1171"/>
      <c r="C48" s="1172"/>
      <c r="D48" s="104"/>
      <c r="E48" s="1177" t="s">
        <v>38</v>
      </c>
      <c r="F48" s="1177"/>
      <c r="G48" s="1177"/>
      <c r="H48" s="1178"/>
      <c r="I48" s="333" t="s">
        <v>486</v>
      </c>
      <c r="J48" s="334" t="s">
        <v>486</v>
      </c>
      <c r="K48" s="334" t="s">
        <v>486</v>
      </c>
      <c r="L48" s="334" t="s">
        <v>486</v>
      </c>
      <c r="M48" s="335" t="s">
        <v>486</v>
      </c>
    </row>
    <row r="49" spans="2:13" ht="27.75" customHeight="1" x14ac:dyDescent="0.15">
      <c r="B49" s="1173"/>
      <c r="C49" s="1174"/>
      <c r="D49" s="104"/>
      <c r="E49" s="1177" t="s">
        <v>39</v>
      </c>
      <c r="F49" s="1177"/>
      <c r="G49" s="1177"/>
      <c r="H49" s="1178"/>
      <c r="I49" s="333" t="s">
        <v>486</v>
      </c>
      <c r="J49" s="334" t="s">
        <v>486</v>
      </c>
      <c r="K49" s="334" t="s">
        <v>486</v>
      </c>
      <c r="L49" s="334" t="s">
        <v>486</v>
      </c>
      <c r="M49" s="335" t="s">
        <v>486</v>
      </c>
    </row>
    <row r="50" spans="2:13" ht="27.75" customHeight="1" x14ac:dyDescent="0.15">
      <c r="B50" s="1182" t="s">
        <v>40</v>
      </c>
      <c r="C50" s="1183"/>
      <c r="D50" s="107"/>
      <c r="E50" s="1177" t="s">
        <v>41</v>
      </c>
      <c r="F50" s="1177"/>
      <c r="G50" s="1177"/>
      <c r="H50" s="1178"/>
      <c r="I50" s="333">
        <v>4544</v>
      </c>
      <c r="J50" s="334">
        <v>5564</v>
      </c>
      <c r="K50" s="334">
        <v>6203</v>
      </c>
      <c r="L50" s="334">
        <v>6369</v>
      </c>
      <c r="M50" s="335">
        <v>6588</v>
      </c>
    </row>
    <row r="51" spans="2:13" ht="27.75" customHeight="1" x14ac:dyDescent="0.15">
      <c r="B51" s="1171"/>
      <c r="C51" s="1172"/>
      <c r="D51" s="104"/>
      <c r="E51" s="1177" t="s">
        <v>42</v>
      </c>
      <c r="F51" s="1177"/>
      <c r="G51" s="1177"/>
      <c r="H51" s="1178"/>
      <c r="I51" s="333">
        <v>726</v>
      </c>
      <c r="J51" s="334">
        <v>799</v>
      </c>
      <c r="K51" s="334">
        <v>787</v>
      </c>
      <c r="L51" s="334">
        <v>806</v>
      </c>
      <c r="M51" s="335">
        <v>786</v>
      </c>
    </row>
    <row r="52" spans="2:13" ht="27.75" customHeight="1" x14ac:dyDescent="0.15">
      <c r="B52" s="1173"/>
      <c r="C52" s="1174"/>
      <c r="D52" s="104"/>
      <c r="E52" s="1177" t="s">
        <v>43</v>
      </c>
      <c r="F52" s="1177"/>
      <c r="G52" s="1177"/>
      <c r="H52" s="1178"/>
      <c r="I52" s="333">
        <v>8938</v>
      </c>
      <c r="J52" s="334">
        <v>9229</v>
      </c>
      <c r="K52" s="334">
        <v>8756</v>
      </c>
      <c r="L52" s="334">
        <v>8376</v>
      </c>
      <c r="M52" s="335">
        <v>7905</v>
      </c>
    </row>
    <row r="53" spans="2:13" ht="27.75" customHeight="1" thickBot="1" x14ac:dyDescent="0.2">
      <c r="B53" s="1184" t="s">
        <v>19</v>
      </c>
      <c r="C53" s="1185"/>
      <c r="D53" s="108"/>
      <c r="E53" s="1186" t="s">
        <v>44</v>
      </c>
      <c r="F53" s="1186"/>
      <c r="G53" s="1186"/>
      <c r="H53" s="1187"/>
      <c r="I53" s="336">
        <v>2451</v>
      </c>
      <c r="J53" s="337">
        <v>2588</v>
      </c>
      <c r="K53" s="337">
        <v>2025</v>
      </c>
      <c r="L53" s="337">
        <v>1590</v>
      </c>
      <c r="M53" s="338">
        <v>2047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wk8dc5A57B65h5rAdL3uPh3UPMYc46kv0TQgqof8jpjWcF5UySi8r92wFItAXc0xgt7y/sbmY4ltr2IGc+U4w==" saltValue="Yq2zZMwnSTa3Xt9AOpKz6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851</v>
      </c>
      <c r="G55" s="339">
        <v>880</v>
      </c>
      <c r="H55" s="340">
        <v>881</v>
      </c>
    </row>
    <row r="56" spans="2:8" ht="52.5" customHeight="1" x14ac:dyDescent="0.15">
      <c r="B56" s="120"/>
      <c r="C56" s="1198" t="s">
        <v>47</v>
      </c>
      <c r="D56" s="1198"/>
      <c r="E56" s="1199"/>
      <c r="F56" s="341">
        <v>1257</v>
      </c>
      <c r="G56" s="341">
        <v>1338</v>
      </c>
      <c r="H56" s="342">
        <v>1345</v>
      </c>
    </row>
    <row r="57" spans="2:8" ht="53.25" customHeight="1" x14ac:dyDescent="0.15">
      <c r="B57" s="120"/>
      <c r="C57" s="1200" t="s">
        <v>48</v>
      </c>
      <c r="D57" s="1200"/>
      <c r="E57" s="1201"/>
      <c r="F57" s="343">
        <v>3825</v>
      </c>
      <c r="G57" s="343">
        <v>3865</v>
      </c>
      <c r="H57" s="344">
        <v>4078</v>
      </c>
    </row>
    <row r="58" spans="2:8" ht="45.75" customHeight="1" x14ac:dyDescent="0.15">
      <c r="B58" s="121"/>
      <c r="C58" s="1188" t="s">
        <v>555</v>
      </c>
      <c r="D58" s="1189"/>
      <c r="E58" s="1190"/>
      <c r="F58" s="345">
        <v>3400</v>
      </c>
      <c r="G58" s="345">
        <v>3469</v>
      </c>
      <c r="H58" s="346">
        <v>3708</v>
      </c>
    </row>
    <row r="59" spans="2:8" ht="45.75" customHeight="1" x14ac:dyDescent="0.15">
      <c r="B59" s="121"/>
      <c r="C59" s="1188" t="s">
        <v>556</v>
      </c>
      <c r="D59" s="1189"/>
      <c r="E59" s="1190"/>
      <c r="F59" s="345">
        <v>239</v>
      </c>
      <c r="G59" s="345">
        <v>239</v>
      </c>
      <c r="H59" s="346">
        <v>239</v>
      </c>
    </row>
    <row r="60" spans="2:8" ht="45.75" customHeight="1" x14ac:dyDescent="0.15">
      <c r="B60" s="121"/>
      <c r="C60" s="1188" t="s">
        <v>557</v>
      </c>
      <c r="D60" s="1189"/>
      <c r="E60" s="1190"/>
      <c r="F60" s="345">
        <v>107</v>
      </c>
      <c r="G60" s="345">
        <v>78</v>
      </c>
      <c r="H60" s="346">
        <v>51</v>
      </c>
    </row>
    <row r="61" spans="2:8" ht="45.75" customHeight="1" x14ac:dyDescent="0.15">
      <c r="B61" s="121"/>
      <c r="C61" s="1188" t="s">
        <v>558</v>
      </c>
      <c r="D61" s="1189"/>
      <c r="E61" s="1190"/>
      <c r="F61" s="345">
        <v>61</v>
      </c>
      <c r="G61" s="345">
        <v>58</v>
      </c>
      <c r="H61" s="346">
        <v>31</v>
      </c>
    </row>
    <row r="62" spans="2:8" ht="45.75" customHeight="1" thickBot="1" x14ac:dyDescent="0.2">
      <c r="B62" s="122"/>
      <c r="C62" s="1191" t="s">
        <v>559</v>
      </c>
      <c r="D62" s="1192"/>
      <c r="E62" s="1193"/>
      <c r="F62" s="347">
        <v>15</v>
      </c>
      <c r="G62" s="347">
        <v>18</v>
      </c>
      <c r="H62" s="348">
        <v>21</v>
      </c>
    </row>
    <row r="63" spans="2:8" ht="52.5" customHeight="1" thickBot="1" x14ac:dyDescent="0.2">
      <c r="B63" s="123"/>
      <c r="C63" s="1194" t="s">
        <v>49</v>
      </c>
      <c r="D63" s="1194"/>
      <c r="E63" s="1195"/>
      <c r="F63" s="349">
        <v>5933</v>
      </c>
      <c r="G63" s="349">
        <v>6084</v>
      </c>
      <c r="H63" s="350">
        <v>6303</v>
      </c>
    </row>
    <row r="64" spans="2:8" x14ac:dyDescent="0.15"/>
  </sheetData>
  <sheetProtection algorithmName="SHA-512" hashValue="jlyHgZ97ZnyNxJfgOAvsHJiuzkJLwwehA/hpA+4sLq0m0DZgPPnEzRTLdUfgOQ+3WNMj6LGQbmAKsfi0cSEuPA==" saltValue="Uqkez9qFsfCNMEGPoxtq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133574</v>
      </c>
      <c r="E3" s="142"/>
      <c r="F3" s="143">
        <v>96248</v>
      </c>
      <c r="G3" s="144"/>
      <c r="H3" s="145"/>
    </row>
    <row r="4" spans="1:8" x14ac:dyDescent="0.15">
      <c r="A4" s="146"/>
      <c r="B4" s="147"/>
      <c r="C4" s="148"/>
      <c r="D4" s="149">
        <v>49773</v>
      </c>
      <c r="E4" s="150"/>
      <c r="F4" s="151">
        <v>55768</v>
      </c>
      <c r="G4" s="152"/>
      <c r="H4" s="153"/>
    </row>
    <row r="5" spans="1:8" x14ac:dyDescent="0.15">
      <c r="A5" s="134" t="s">
        <v>519</v>
      </c>
      <c r="B5" s="139"/>
      <c r="C5" s="140"/>
      <c r="D5" s="141">
        <v>333732</v>
      </c>
      <c r="E5" s="142"/>
      <c r="F5" s="143">
        <v>76413</v>
      </c>
      <c r="G5" s="144"/>
      <c r="H5" s="145"/>
    </row>
    <row r="6" spans="1:8" x14ac:dyDescent="0.15">
      <c r="A6" s="146"/>
      <c r="B6" s="147"/>
      <c r="C6" s="148"/>
      <c r="D6" s="149">
        <v>10817</v>
      </c>
      <c r="E6" s="150"/>
      <c r="F6" s="151">
        <v>39658</v>
      </c>
      <c r="G6" s="152"/>
      <c r="H6" s="153"/>
    </row>
    <row r="7" spans="1:8" x14ac:dyDescent="0.15">
      <c r="A7" s="134" t="s">
        <v>520</v>
      </c>
      <c r="B7" s="139"/>
      <c r="C7" s="140"/>
      <c r="D7" s="141">
        <v>119378</v>
      </c>
      <c r="E7" s="142"/>
      <c r="F7" s="143">
        <v>66481</v>
      </c>
      <c r="G7" s="144"/>
      <c r="H7" s="145"/>
    </row>
    <row r="8" spans="1:8" x14ac:dyDescent="0.15">
      <c r="A8" s="146"/>
      <c r="B8" s="147"/>
      <c r="C8" s="148"/>
      <c r="D8" s="149">
        <v>43230</v>
      </c>
      <c r="E8" s="150"/>
      <c r="F8" s="151">
        <v>36120</v>
      </c>
      <c r="G8" s="152"/>
      <c r="H8" s="153"/>
    </row>
    <row r="9" spans="1:8" x14ac:dyDescent="0.15">
      <c r="A9" s="134" t="s">
        <v>521</v>
      </c>
      <c r="B9" s="139"/>
      <c r="C9" s="140"/>
      <c r="D9" s="141">
        <v>80248</v>
      </c>
      <c r="E9" s="142"/>
      <c r="F9" s="143">
        <v>67825</v>
      </c>
      <c r="G9" s="144"/>
      <c r="H9" s="145"/>
    </row>
    <row r="10" spans="1:8" x14ac:dyDescent="0.15">
      <c r="A10" s="146"/>
      <c r="B10" s="147"/>
      <c r="C10" s="148"/>
      <c r="D10" s="149">
        <v>37901</v>
      </c>
      <c r="E10" s="150"/>
      <c r="F10" s="151">
        <v>39417</v>
      </c>
      <c r="G10" s="152"/>
      <c r="H10" s="153"/>
    </row>
    <row r="11" spans="1:8" x14ac:dyDescent="0.15">
      <c r="A11" s="134" t="s">
        <v>522</v>
      </c>
      <c r="B11" s="139"/>
      <c r="C11" s="140"/>
      <c r="D11" s="141">
        <v>53601</v>
      </c>
      <c r="E11" s="142"/>
      <c r="F11" s="143">
        <v>81158</v>
      </c>
      <c r="G11" s="144"/>
      <c r="H11" s="145"/>
    </row>
    <row r="12" spans="1:8" x14ac:dyDescent="0.15">
      <c r="A12" s="146"/>
      <c r="B12" s="147"/>
      <c r="C12" s="154"/>
      <c r="D12" s="149">
        <v>31169</v>
      </c>
      <c r="E12" s="150"/>
      <c r="F12" s="151">
        <v>45320</v>
      </c>
      <c r="G12" s="152"/>
      <c r="H12" s="153"/>
    </row>
    <row r="13" spans="1:8" x14ac:dyDescent="0.15">
      <c r="A13" s="134"/>
      <c r="B13" s="139"/>
      <c r="C13" s="140"/>
      <c r="D13" s="141">
        <v>144107</v>
      </c>
      <c r="E13" s="142"/>
      <c r="F13" s="143">
        <v>77625</v>
      </c>
      <c r="G13" s="155"/>
      <c r="H13" s="145"/>
    </row>
    <row r="14" spans="1:8" x14ac:dyDescent="0.15">
      <c r="A14" s="146"/>
      <c r="B14" s="147"/>
      <c r="C14" s="148"/>
      <c r="D14" s="149">
        <v>34578</v>
      </c>
      <c r="E14" s="150"/>
      <c r="F14" s="151">
        <v>43257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4.28</v>
      </c>
      <c r="C19" s="156">
        <f>ROUND(VALUE(SUBSTITUTE(実質収支比率等に係る経年分析!G$48,"▲","-")),2)</f>
        <v>6.48</v>
      </c>
      <c r="D19" s="156">
        <f>ROUND(VALUE(SUBSTITUTE(実質収支比率等に係る経年分析!H$48,"▲","-")),2)</f>
        <v>4.62</v>
      </c>
      <c r="E19" s="156">
        <f>ROUND(VALUE(SUBSTITUTE(実質収支比率等に係る経年分析!I$48,"▲","-")),2)</f>
        <v>5.72</v>
      </c>
      <c r="F19" s="156">
        <f>ROUND(VALUE(SUBSTITUTE(実質収支比率等に係る経年分析!J$48,"▲","-")),2)</f>
        <v>6.55</v>
      </c>
    </row>
    <row r="20" spans="1:11" x14ac:dyDescent="0.15">
      <c r="A20" s="156" t="s">
        <v>53</v>
      </c>
      <c r="B20" s="156">
        <f>ROUND(VALUE(SUBSTITUTE(実質収支比率等に係る経年分析!F$47,"▲","-")),2)</f>
        <v>10.61</v>
      </c>
      <c r="C20" s="156">
        <f>ROUND(VALUE(SUBSTITUTE(実質収支比率等に係る経年分析!G$47,"▲","-")),2)</f>
        <v>13.42</v>
      </c>
      <c r="D20" s="156">
        <f>ROUND(VALUE(SUBSTITUTE(実質収支比率等に係る経年分析!H$47,"▲","-")),2)</f>
        <v>13.72</v>
      </c>
      <c r="E20" s="156">
        <f>ROUND(VALUE(SUBSTITUTE(実質収支比率等に係る経年分析!I$47,"▲","-")),2)</f>
        <v>13.95</v>
      </c>
      <c r="F20" s="156">
        <f>ROUND(VALUE(SUBSTITUTE(実質収支比率等に係る経年分析!J$47,"▲","-")),2)</f>
        <v>13.55</v>
      </c>
    </row>
    <row r="21" spans="1:11" x14ac:dyDescent="0.15">
      <c r="A21" s="156" t="s">
        <v>54</v>
      </c>
      <c r="B21" s="156">
        <f>IF(ISNUMBER(VALUE(SUBSTITUTE(実質収支比率等に係る経年分析!F$49,"▲","-"))),ROUND(VALUE(SUBSTITUTE(実質収支比率等に係る経年分析!F$49,"▲","-")),2),NA())</f>
        <v>-2.35</v>
      </c>
      <c r="C21" s="156">
        <f>IF(ISNUMBER(VALUE(SUBSTITUTE(実質収支比率等に係る経年分析!G$49,"▲","-"))),ROUND(VALUE(SUBSTITUTE(実質収支比率等に係る経年分析!G$49,"▲","-")),2),NA())</f>
        <v>5.5</v>
      </c>
      <c r="D21" s="156">
        <f>IF(ISNUMBER(VALUE(SUBSTITUTE(実質収支比率等に係る経年分析!H$49,"▲","-"))),ROUND(VALUE(SUBSTITUTE(実質収支比率等に係る経年分析!H$49,"▲","-")),2),NA())</f>
        <v>-2</v>
      </c>
      <c r="E21" s="156">
        <f>IF(ISNUMBER(VALUE(SUBSTITUTE(実質収支比率等に係る経年分析!I$49,"▲","-"))),ROUND(VALUE(SUBSTITUTE(実質収支比率等に係る経年分析!I$49,"▲","-")),2),NA())</f>
        <v>1.66</v>
      </c>
      <c r="F21" s="156">
        <f>IF(ISNUMBER(VALUE(SUBSTITUTE(実質収支比率等に係る経年分析!J$49,"▲","-"))),ROUND(VALUE(SUBSTITUTE(実質収支比率等に係る経年分析!J$49,"▲","-")),2),NA())</f>
        <v>0.99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1.47</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介護サービス事業特別会計</v>
      </c>
      <c r="B30" s="157">
        <f>IF(ROUND(VALUE(SUBSTITUTE(連結実質赤字比率に係る赤字・黒字の構成分析!F$40,"▲", "-")), 2) &lt; 0, ABS(ROUND(VALUE(SUBSTITUTE(連結実質赤字比率に係る赤字・黒字の構成分析!F$40,"▲", "-")), 2)), NA())</f>
        <v>0.2</v>
      </c>
      <c r="C30" s="157" t="e">
        <f>IF(ROUND(VALUE(SUBSTITUTE(連結実質赤字比率に係る赤字・黒字の構成分析!F$40,"▲", "-")), 2) &gt;= 0, ABS(ROUND(VALUE(SUBSTITUTE(連結実質赤字比率に係る赤字・黒字の構成分析!F$40,"▲", "-")), 2)), NA())</f>
        <v>#N/A</v>
      </c>
      <c r="D30" s="157">
        <f>IF(ROUND(VALUE(SUBSTITUTE(連結実質赤字比率に係る赤字・黒字の構成分析!G$40,"▲", "-")), 2) &lt; 0, ABS(ROUND(VALUE(SUBSTITUTE(連結実質赤字比率に係る赤字・黒字の構成分析!G$40,"▲", "-")), 2)), NA())</f>
        <v>0.39</v>
      </c>
      <c r="E30" s="157" t="e">
        <f>IF(ROUND(VALUE(SUBSTITUTE(連結実質赤字比率に係る赤字・黒字の構成分析!G$40,"▲", "-")), 2) &gt;= 0, ABS(ROUND(VALUE(SUBSTITUTE(連結実質赤字比率に係る赤字・黒字の構成分析!G$40,"▲", "-")), 2)), NA())</f>
        <v>#N/A</v>
      </c>
      <c r="F30" s="157">
        <f>IF(ROUND(VALUE(SUBSTITUTE(連結実質赤字比率に係る赤字・黒字の構成分析!H$40,"▲", "-")), 2) &lt; 0, ABS(ROUND(VALUE(SUBSTITUTE(連結実質赤字比率に係る赤字・黒字の構成分析!H$40,"▲", "-")), 2)), NA())</f>
        <v>0.56000000000000005</v>
      </c>
      <c r="G30" s="157" t="e">
        <f>IF(ROUND(VALUE(SUBSTITUTE(連結実質赤字比率に係る赤字・黒字の構成分析!H$40,"▲", "-")), 2) &gt;= 0, ABS(ROUND(VALUE(SUBSTITUTE(連結実質赤字比率に係る赤字・黒字の構成分析!H$40,"▲", "-")), 2)), NA())</f>
        <v>#N/A</v>
      </c>
      <c r="H30" s="157">
        <f>IF(ROUND(VALUE(SUBSTITUTE(連結実質赤字比率に係る赤字・黒字の構成分析!I$40,"▲", "-")), 2) &lt; 0, ABS(ROUND(VALUE(SUBSTITUTE(連結実質赤字比率に係る赤字・黒字の構成分析!I$40,"▲", "-")), 2)), NA())</f>
        <v>0.6</v>
      </c>
      <c r="I30" s="157" t="e">
        <f>IF(ROUND(VALUE(SUBSTITUTE(連結実質赤字比率に係る赤字・黒字の構成分析!I$40,"▲", "-")), 2) &gt;= 0, ABS(ROUND(VALUE(SUBSTITUTE(連結実質赤字比率に係る赤字・黒字の構成分析!I$40,"▲", "-")), 2)), NA())</f>
        <v>#N/A</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7.0000000000000007E-2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7.0000000000000007E-2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0.08</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0.85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1.1100000000000001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0.57999999999999996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0.22</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1.79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2.0299999999999998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2.14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0.69</v>
      </c>
    </row>
    <row r="34" spans="1:16" x14ac:dyDescent="0.15">
      <c r="A34" s="157" t="str">
        <f>IF(連結実質赤字比率に係る赤字・黒字の構成分析!C$36="",NA(),連結実質赤字比率に係る赤字・黒字の構成分析!C$36)</f>
        <v>当別町下水道事業会計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1.32</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4.2699999999999996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6.47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4.6100000000000003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5.72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6.54</v>
      </c>
    </row>
    <row r="36" spans="1:16" x14ac:dyDescent="0.15">
      <c r="A36" s="157" t="str">
        <f>IF(連結実質赤字比率に係る赤字・黒字の構成分析!C$34="",NA(),連結実質赤字比率に係る赤字・黒字の構成分析!C$34)</f>
        <v>当別町水道事業会計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5.79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6.31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7.03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7.39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7.18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1011</v>
      </c>
      <c r="E42" s="158"/>
      <c r="F42" s="158"/>
      <c r="G42" s="158">
        <f>'実質公債費比率（分子）の構造'!L$52</f>
        <v>921</v>
      </c>
      <c r="H42" s="158"/>
      <c r="I42" s="158"/>
      <c r="J42" s="158">
        <f>'実質公債費比率（分子）の構造'!M$52</f>
        <v>863</v>
      </c>
      <c r="K42" s="158"/>
      <c r="L42" s="158"/>
      <c r="M42" s="158">
        <f>'実質公債費比率（分子）の構造'!N$52</f>
        <v>809</v>
      </c>
      <c r="N42" s="158"/>
      <c r="O42" s="158"/>
      <c r="P42" s="158">
        <f>'実質公債費比率（分子）の構造'!O$52</f>
        <v>846</v>
      </c>
    </row>
    <row r="43" spans="1:16" x14ac:dyDescent="0.15">
      <c r="A43" s="158" t="s">
        <v>16</v>
      </c>
      <c r="B43" s="158">
        <f>'実質公債費比率（分子）の構造'!K$51</f>
        <v>0</v>
      </c>
      <c r="C43" s="158"/>
      <c r="D43" s="158"/>
      <c r="E43" s="158">
        <f>'実質公債費比率（分子）の構造'!L$51</f>
        <v>1</v>
      </c>
      <c r="F43" s="158"/>
      <c r="G43" s="158"/>
      <c r="H43" s="158">
        <f>'実質公債費比率（分子）の構造'!M$51</f>
        <v>0</v>
      </c>
      <c r="I43" s="158"/>
      <c r="J43" s="158"/>
      <c r="K43" s="158">
        <f>'実質公債費比率（分子）の構造'!N$51</f>
        <v>0</v>
      </c>
      <c r="L43" s="158"/>
      <c r="M43" s="158"/>
      <c r="N43" s="158">
        <f>'実質公債費比率（分子）の構造'!O$51</f>
        <v>1</v>
      </c>
      <c r="O43" s="158"/>
      <c r="P43" s="158"/>
    </row>
    <row r="44" spans="1:16" x14ac:dyDescent="0.15">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f>'実質公債費比率（分子）の構造'!N$50</f>
        <v>0</v>
      </c>
      <c r="L44" s="158"/>
      <c r="M44" s="158"/>
      <c r="N44" s="158">
        <f>'実質公債費比率（分子）の構造'!O$50</f>
        <v>0</v>
      </c>
      <c r="O44" s="158"/>
      <c r="P44" s="158"/>
    </row>
    <row r="45" spans="1:16" x14ac:dyDescent="0.15">
      <c r="A45" s="158" t="s">
        <v>63</v>
      </c>
      <c r="B45" s="158">
        <f>'実質公債費比率（分子）の構造'!K$49</f>
        <v>47</v>
      </c>
      <c r="C45" s="158"/>
      <c r="D45" s="158"/>
      <c r="E45" s="158">
        <f>'実質公債費比率（分子）の構造'!L$49</f>
        <v>47</v>
      </c>
      <c r="F45" s="158"/>
      <c r="G45" s="158"/>
      <c r="H45" s="158">
        <f>'実質公債費比率（分子）の構造'!M$49</f>
        <v>50</v>
      </c>
      <c r="I45" s="158"/>
      <c r="J45" s="158"/>
      <c r="K45" s="158">
        <f>'実質公債費比率（分子）の構造'!N$49</f>
        <v>51</v>
      </c>
      <c r="L45" s="158"/>
      <c r="M45" s="158"/>
      <c r="N45" s="158">
        <f>'実質公債費比率（分子）の構造'!O$49</f>
        <v>29</v>
      </c>
      <c r="O45" s="158"/>
      <c r="P45" s="158"/>
    </row>
    <row r="46" spans="1:16" x14ac:dyDescent="0.15">
      <c r="A46" s="158" t="s">
        <v>64</v>
      </c>
      <c r="B46" s="158">
        <f>'実質公債費比率（分子）の構造'!K$48</f>
        <v>409</v>
      </c>
      <c r="C46" s="158"/>
      <c r="D46" s="158"/>
      <c r="E46" s="158">
        <f>'実質公債費比率（分子）の構造'!L$48</f>
        <v>409</v>
      </c>
      <c r="F46" s="158"/>
      <c r="G46" s="158"/>
      <c r="H46" s="158">
        <f>'実質公債費比率（分子）の構造'!M$48</f>
        <v>413</v>
      </c>
      <c r="I46" s="158"/>
      <c r="J46" s="158"/>
      <c r="K46" s="158">
        <f>'実質公債費比率（分子）の構造'!N$48</f>
        <v>375</v>
      </c>
      <c r="L46" s="158"/>
      <c r="M46" s="158"/>
      <c r="N46" s="158">
        <f>'実質公債費比率（分子）の構造'!O$48</f>
        <v>449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1041</v>
      </c>
      <c r="C49" s="158"/>
      <c r="D49" s="158"/>
      <c r="E49" s="158">
        <f>'実質公債費比率（分子）の構造'!L$45</f>
        <v>1018</v>
      </c>
      <c r="F49" s="158"/>
      <c r="G49" s="158"/>
      <c r="H49" s="158">
        <f>'実質公債費比率（分子）の構造'!M$45</f>
        <v>982</v>
      </c>
      <c r="I49" s="158"/>
      <c r="J49" s="158"/>
      <c r="K49" s="158">
        <f>'実質公債費比率（分子）の構造'!N$45</f>
        <v>827</v>
      </c>
      <c r="L49" s="158"/>
      <c r="M49" s="158"/>
      <c r="N49" s="158">
        <f>'実質公債費比率（分子）の構造'!O$45</f>
        <v>857</v>
      </c>
      <c r="O49" s="158"/>
      <c r="P49" s="158"/>
    </row>
    <row r="50" spans="1:16" x14ac:dyDescent="0.15">
      <c r="A50" s="158" t="s">
        <v>67</v>
      </c>
      <c r="B50" s="158" t="e">
        <f>NA()</f>
        <v>#N/A</v>
      </c>
      <c r="C50" s="158">
        <f>IF(ISNUMBER('実質公債費比率（分子）の構造'!K$53),'実質公債費比率（分子）の構造'!K$53,NA())</f>
        <v>487</v>
      </c>
      <c r="D50" s="158" t="e">
        <f>NA()</f>
        <v>#N/A</v>
      </c>
      <c r="E50" s="158" t="e">
        <f>NA()</f>
        <v>#N/A</v>
      </c>
      <c r="F50" s="158">
        <f>IF(ISNUMBER('実質公債費比率（分子）の構造'!L$53),'実質公債費比率（分子）の構造'!L$53,NA())</f>
        <v>555</v>
      </c>
      <c r="G50" s="158" t="e">
        <f>NA()</f>
        <v>#N/A</v>
      </c>
      <c r="H50" s="158" t="e">
        <f>NA()</f>
        <v>#N/A</v>
      </c>
      <c r="I50" s="158">
        <f>IF(ISNUMBER('実質公債費比率（分子）の構造'!M$53),'実質公債費比率（分子）の構造'!M$53,NA())</f>
        <v>583</v>
      </c>
      <c r="J50" s="158" t="e">
        <f>NA()</f>
        <v>#N/A</v>
      </c>
      <c r="K50" s="158" t="e">
        <f>NA()</f>
        <v>#N/A</v>
      </c>
      <c r="L50" s="158">
        <f>IF(ISNUMBER('実質公債費比率（分子）の構造'!N$53),'実質公債費比率（分子）の構造'!N$53,NA())</f>
        <v>444</v>
      </c>
      <c r="M50" s="158" t="e">
        <f>NA()</f>
        <v>#N/A</v>
      </c>
      <c r="N50" s="158" t="e">
        <f>NA()</f>
        <v>#N/A</v>
      </c>
      <c r="O50" s="158">
        <f>IF(ISNUMBER('実質公債費比率（分子）の構造'!O$53),'実質公債費比率（分子）の構造'!O$53,NA())</f>
        <v>490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8938</v>
      </c>
      <c r="E56" s="157"/>
      <c r="F56" s="157"/>
      <c r="G56" s="157">
        <f>'将来負担比率（分子）の構造'!J$52</f>
        <v>9229</v>
      </c>
      <c r="H56" s="157"/>
      <c r="I56" s="157"/>
      <c r="J56" s="157">
        <f>'将来負担比率（分子）の構造'!K$52</f>
        <v>8756</v>
      </c>
      <c r="K56" s="157"/>
      <c r="L56" s="157"/>
      <c r="M56" s="157">
        <f>'将来負担比率（分子）の構造'!L$52</f>
        <v>8376</v>
      </c>
      <c r="N56" s="157"/>
      <c r="O56" s="157"/>
      <c r="P56" s="157">
        <f>'将来負担比率（分子）の構造'!M$52</f>
        <v>7905</v>
      </c>
    </row>
    <row r="57" spans="1:16" x14ac:dyDescent="0.15">
      <c r="A57" s="157" t="s">
        <v>42</v>
      </c>
      <c r="B57" s="157"/>
      <c r="C57" s="157"/>
      <c r="D57" s="157">
        <f>'将来負担比率（分子）の構造'!I$51</f>
        <v>726</v>
      </c>
      <c r="E57" s="157"/>
      <c r="F57" s="157"/>
      <c r="G57" s="157">
        <f>'将来負担比率（分子）の構造'!J$51</f>
        <v>799</v>
      </c>
      <c r="H57" s="157"/>
      <c r="I57" s="157"/>
      <c r="J57" s="157">
        <f>'将来負担比率（分子）の構造'!K$51</f>
        <v>787</v>
      </c>
      <c r="K57" s="157"/>
      <c r="L57" s="157"/>
      <c r="M57" s="157">
        <f>'将来負担比率（分子）の構造'!L$51</f>
        <v>806</v>
      </c>
      <c r="N57" s="157"/>
      <c r="O57" s="157"/>
      <c r="P57" s="157">
        <f>'将来負担比率（分子）の構造'!M$51</f>
        <v>786</v>
      </c>
    </row>
    <row r="58" spans="1:16" x14ac:dyDescent="0.15">
      <c r="A58" s="157" t="s">
        <v>41</v>
      </c>
      <c r="B58" s="157"/>
      <c r="C58" s="157"/>
      <c r="D58" s="157">
        <f>'将来負担比率（分子）の構造'!I$50</f>
        <v>4544</v>
      </c>
      <c r="E58" s="157"/>
      <c r="F58" s="157"/>
      <c r="G58" s="157">
        <f>'将来負担比率（分子）の構造'!J$50</f>
        <v>5564</v>
      </c>
      <c r="H58" s="157"/>
      <c r="I58" s="157"/>
      <c r="J58" s="157">
        <f>'将来負担比率（分子）の構造'!K$50</f>
        <v>6203</v>
      </c>
      <c r="K58" s="157"/>
      <c r="L58" s="157"/>
      <c r="M58" s="157">
        <f>'将来負担比率（分子）の構造'!L$50</f>
        <v>6369</v>
      </c>
      <c r="N58" s="157"/>
      <c r="O58" s="157"/>
      <c r="P58" s="157">
        <f>'将来負担比率（分子）の構造'!M$50</f>
        <v>6588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1300</v>
      </c>
      <c r="C62" s="157"/>
      <c r="D62" s="157"/>
      <c r="E62" s="157">
        <f>'将来負担比率（分子）の構造'!J$45</f>
        <v>1312</v>
      </c>
      <c r="F62" s="157"/>
      <c r="G62" s="157"/>
      <c r="H62" s="157">
        <f>'将来負担比率（分子）の構造'!K$45</f>
        <v>1198</v>
      </c>
      <c r="I62" s="157"/>
      <c r="J62" s="157"/>
      <c r="K62" s="157">
        <f>'将来負担比率（分子）の構造'!L$45</f>
        <v>1205</v>
      </c>
      <c r="L62" s="157"/>
      <c r="M62" s="157"/>
      <c r="N62" s="157">
        <f>'将来負担比率（分子）の構造'!M$45</f>
        <v>1315</v>
      </c>
      <c r="O62" s="157"/>
      <c r="P62" s="157"/>
    </row>
    <row r="63" spans="1:16" x14ac:dyDescent="0.15">
      <c r="A63" s="157" t="s">
        <v>34</v>
      </c>
      <c r="B63" s="157">
        <f>'将来負担比率（分子）の構造'!I$44</f>
        <v>297</v>
      </c>
      <c r="C63" s="157"/>
      <c r="D63" s="157"/>
      <c r="E63" s="157">
        <f>'将来負担比率（分子）の構造'!J$44</f>
        <v>257</v>
      </c>
      <c r="F63" s="157"/>
      <c r="G63" s="157"/>
      <c r="H63" s="157">
        <f>'将来負担比率（分子）の構造'!K$44</f>
        <v>219</v>
      </c>
      <c r="I63" s="157"/>
      <c r="J63" s="157"/>
      <c r="K63" s="157">
        <f>'将来負担比率（分子）の構造'!L$44</f>
        <v>192</v>
      </c>
      <c r="L63" s="157"/>
      <c r="M63" s="157"/>
      <c r="N63" s="157">
        <f>'将来負担比率（分子）の構造'!M$44</f>
        <v>275</v>
      </c>
      <c r="O63" s="157"/>
      <c r="P63" s="157"/>
    </row>
    <row r="64" spans="1:16" x14ac:dyDescent="0.15">
      <c r="A64" s="157" t="s">
        <v>33</v>
      </c>
      <c r="B64" s="157">
        <f>'将来負担比率（分子）の構造'!I$43</f>
        <v>4756</v>
      </c>
      <c r="C64" s="157"/>
      <c r="D64" s="157"/>
      <c r="E64" s="157">
        <f>'将来負担比率（分子）の構造'!J$43</f>
        <v>4686</v>
      </c>
      <c r="F64" s="157"/>
      <c r="G64" s="157"/>
      <c r="H64" s="157">
        <f>'将来負担比率（分子）の構造'!K$43</f>
        <v>4450</v>
      </c>
      <c r="I64" s="157"/>
      <c r="J64" s="157"/>
      <c r="K64" s="157">
        <f>'将来負担比率（分子）の構造'!L$43</f>
        <v>4184</v>
      </c>
      <c r="L64" s="157"/>
      <c r="M64" s="157"/>
      <c r="N64" s="157">
        <f>'将来負担比率（分子）の構造'!M$43</f>
        <v>4526</v>
      </c>
      <c r="O64" s="157"/>
      <c r="P64" s="157"/>
    </row>
    <row r="65" spans="1:16" x14ac:dyDescent="0.15">
      <c r="A65" s="157" t="s">
        <v>32</v>
      </c>
      <c r="B65" s="157">
        <f>'将来負担比率（分子）の構造'!I$42</f>
        <v>376</v>
      </c>
      <c r="C65" s="157"/>
      <c r="D65" s="157"/>
      <c r="E65" s="157">
        <f>'将来負担比率（分子）の構造'!J$42</f>
        <v>245</v>
      </c>
      <c r="F65" s="157"/>
      <c r="G65" s="157"/>
      <c r="H65" s="157">
        <f>'将来負担比率（分子）の構造'!K$42</f>
        <v>390</v>
      </c>
      <c r="I65" s="157"/>
      <c r="J65" s="157"/>
      <c r="K65" s="157">
        <f>'将来負担比率（分子）の構造'!L$42</f>
        <v>284</v>
      </c>
      <c r="L65" s="157"/>
      <c r="M65" s="157"/>
      <c r="N65" s="157">
        <f>'将来負担比率（分子）の構造'!M$42</f>
        <v>257</v>
      </c>
      <c r="O65" s="157"/>
      <c r="P65" s="157"/>
    </row>
    <row r="66" spans="1:16" x14ac:dyDescent="0.15">
      <c r="A66" s="157" t="s">
        <v>31</v>
      </c>
      <c r="B66" s="157">
        <f>'将来負担比率（分子）の構造'!I$41</f>
        <v>9929</v>
      </c>
      <c r="C66" s="157"/>
      <c r="D66" s="157"/>
      <c r="E66" s="157">
        <f>'将来負担比率（分子）の構造'!J$41</f>
        <v>11678</v>
      </c>
      <c r="F66" s="157"/>
      <c r="G66" s="157"/>
      <c r="H66" s="157">
        <f>'将来負担比率（分子）の構造'!K$41</f>
        <v>11515</v>
      </c>
      <c r="I66" s="157"/>
      <c r="J66" s="157"/>
      <c r="K66" s="157">
        <f>'将来負担比率（分子）の構造'!L$41</f>
        <v>11277</v>
      </c>
      <c r="L66" s="157"/>
      <c r="M66" s="157"/>
      <c r="N66" s="157">
        <f>'将来負担比率（分子）の構造'!M$41</f>
        <v>10952</v>
      </c>
      <c r="O66" s="157"/>
      <c r="P66" s="157"/>
    </row>
    <row r="67" spans="1:16" x14ac:dyDescent="0.15">
      <c r="A67" s="157" t="s">
        <v>71</v>
      </c>
      <c r="B67" s="157" t="e">
        <f>NA()</f>
        <v>#N/A</v>
      </c>
      <c r="C67" s="157">
        <f>IF(ISNUMBER('将来負担比率（分子）の構造'!I$53), IF('将来負担比率（分子）の構造'!I$53 &lt; 0, 0, '将来負担比率（分子）の構造'!I$53), NA())</f>
        <v>2451</v>
      </c>
      <c r="D67" s="157" t="e">
        <f>NA()</f>
        <v>#N/A</v>
      </c>
      <c r="E67" s="157" t="e">
        <f>NA()</f>
        <v>#N/A</v>
      </c>
      <c r="F67" s="157">
        <f>IF(ISNUMBER('将来負担比率（分子）の構造'!J$53), IF('将来負担比率（分子）の構造'!J$53 &lt; 0, 0, '将来負担比率（分子）の構造'!J$53), NA())</f>
        <v>2588</v>
      </c>
      <c r="G67" s="157" t="e">
        <f>NA()</f>
        <v>#N/A</v>
      </c>
      <c r="H67" s="157" t="e">
        <f>NA()</f>
        <v>#N/A</v>
      </c>
      <c r="I67" s="157">
        <f>IF(ISNUMBER('将来負担比率（分子）の構造'!K$53), IF('将来負担比率（分子）の構造'!K$53 &lt; 0, 0, '将来負担比率（分子）の構造'!K$53), NA())</f>
        <v>2025</v>
      </c>
      <c r="J67" s="157" t="e">
        <f>NA()</f>
        <v>#N/A</v>
      </c>
      <c r="K67" s="157" t="e">
        <f>NA()</f>
        <v>#N/A</v>
      </c>
      <c r="L67" s="157">
        <f>IF(ISNUMBER('将来負担比率（分子）の構造'!L$53), IF('将来負担比率（分子）の構造'!L$53 &lt; 0, 0, '将来負担比率（分子）の構造'!L$53), NA())</f>
        <v>1590</v>
      </c>
      <c r="M67" s="157" t="e">
        <f>NA()</f>
        <v>#N/A</v>
      </c>
      <c r="N67" s="157" t="e">
        <f>NA()</f>
        <v>#N/A</v>
      </c>
      <c r="O67" s="157">
        <f>IF(ISNUMBER('将来負担比率（分子）の構造'!M$53), IF('将来負担比率（分子）の構造'!M$53 &lt; 0, 0, '将来負担比率（分子）の構造'!M$53), NA())</f>
        <v>2047</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851</v>
      </c>
      <c r="C72" s="161">
        <f>基金残高に係る経年分析!G55</f>
        <v>880</v>
      </c>
      <c r="D72" s="161">
        <f>基金残高に係る経年分析!H55</f>
        <v>881</v>
      </c>
    </row>
    <row r="73" spans="1:16" x14ac:dyDescent="0.15">
      <c r="A73" s="160" t="s">
        <v>74</v>
      </c>
      <c r="B73" s="161">
        <f>基金残高に係る経年分析!F56</f>
        <v>1257</v>
      </c>
      <c r="C73" s="161">
        <f>基金残高に係る経年分析!G56</f>
        <v>1338</v>
      </c>
      <c r="D73" s="161">
        <f>基金残高に係る経年分析!H56</f>
        <v>1345</v>
      </c>
    </row>
    <row r="74" spans="1:16" x14ac:dyDescent="0.15">
      <c r="A74" s="160" t="s">
        <v>75</v>
      </c>
      <c r="B74" s="161">
        <f>基金残高に係る経年分析!F57</f>
        <v>3825</v>
      </c>
      <c r="C74" s="161">
        <f>基金残高に係る経年分析!G57</f>
        <v>3865</v>
      </c>
      <c r="D74" s="161">
        <f>基金残高に係る経年分析!H57</f>
        <v>4078</v>
      </c>
    </row>
  </sheetData>
  <sheetProtection algorithmName="SHA-512" hashValue="v6EH3e9e5zAb9YHRhkZ4z1FCs1iYTWxWZO2J6Js/rhYS91LIt5/aODbe+woHTnJcA9Ztmw5aDk85J+kcKfNvQA==" saltValue="KKhEOITaPfhcrix55j8c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2100221</v>
      </c>
      <c r="S5" s="600"/>
      <c r="T5" s="600"/>
      <c r="U5" s="600"/>
      <c r="V5" s="600"/>
      <c r="W5" s="600"/>
      <c r="X5" s="600"/>
      <c r="Y5" s="601"/>
      <c r="Z5" s="602">
        <v>14.9</v>
      </c>
      <c r="AA5" s="602"/>
      <c r="AB5" s="602"/>
      <c r="AC5" s="602"/>
      <c r="AD5" s="603">
        <v>2036745</v>
      </c>
      <c r="AE5" s="603"/>
      <c r="AF5" s="603"/>
      <c r="AG5" s="603"/>
      <c r="AH5" s="603"/>
      <c r="AI5" s="603"/>
      <c r="AJ5" s="603"/>
      <c r="AK5" s="603"/>
      <c r="AL5" s="604">
        <v>31.3</v>
      </c>
      <c r="AM5" s="605"/>
      <c r="AN5" s="605"/>
      <c r="AO5" s="606"/>
      <c r="AP5" s="596" t="s">
        <v>216</v>
      </c>
      <c r="AQ5" s="597"/>
      <c r="AR5" s="597"/>
      <c r="AS5" s="597"/>
      <c r="AT5" s="597"/>
      <c r="AU5" s="597"/>
      <c r="AV5" s="597"/>
      <c r="AW5" s="597"/>
      <c r="AX5" s="597"/>
      <c r="AY5" s="597"/>
      <c r="AZ5" s="597"/>
      <c r="BA5" s="597"/>
      <c r="BB5" s="597"/>
      <c r="BC5" s="597"/>
      <c r="BD5" s="597"/>
      <c r="BE5" s="597"/>
      <c r="BF5" s="598"/>
      <c r="BG5" s="610">
        <v>2035508</v>
      </c>
      <c r="BH5" s="611"/>
      <c r="BI5" s="611"/>
      <c r="BJ5" s="611"/>
      <c r="BK5" s="611"/>
      <c r="BL5" s="611"/>
      <c r="BM5" s="611"/>
      <c r="BN5" s="612"/>
      <c r="BO5" s="613">
        <v>96.9</v>
      </c>
      <c r="BP5" s="613"/>
      <c r="BQ5" s="613"/>
      <c r="BR5" s="613"/>
      <c r="BS5" s="614">
        <v>71109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163270</v>
      </c>
      <c r="S6" s="611"/>
      <c r="T6" s="611"/>
      <c r="U6" s="611"/>
      <c r="V6" s="611"/>
      <c r="W6" s="611"/>
      <c r="X6" s="611"/>
      <c r="Y6" s="612"/>
      <c r="Z6" s="613">
        <v>1.2</v>
      </c>
      <c r="AA6" s="613"/>
      <c r="AB6" s="613"/>
      <c r="AC6" s="613"/>
      <c r="AD6" s="614">
        <v>163270</v>
      </c>
      <c r="AE6" s="614"/>
      <c r="AF6" s="614"/>
      <c r="AG6" s="614"/>
      <c r="AH6" s="614"/>
      <c r="AI6" s="614"/>
      <c r="AJ6" s="614"/>
      <c r="AK6" s="614"/>
      <c r="AL6" s="615">
        <v>2.5</v>
      </c>
      <c r="AM6" s="616"/>
      <c r="AN6" s="616"/>
      <c r="AO6" s="617"/>
      <c r="AP6" s="607" t="s">
        <v>221</v>
      </c>
      <c r="AQ6" s="608"/>
      <c r="AR6" s="608"/>
      <c r="AS6" s="608"/>
      <c r="AT6" s="608"/>
      <c r="AU6" s="608"/>
      <c r="AV6" s="608"/>
      <c r="AW6" s="608"/>
      <c r="AX6" s="608"/>
      <c r="AY6" s="608"/>
      <c r="AZ6" s="608"/>
      <c r="BA6" s="608"/>
      <c r="BB6" s="608"/>
      <c r="BC6" s="608"/>
      <c r="BD6" s="608"/>
      <c r="BE6" s="608"/>
      <c r="BF6" s="609"/>
      <c r="BG6" s="610">
        <v>2035508</v>
      </c>
      <c r="BH6" s="611"/>
      <c r="BI6" s="611"/>
      <c r="BJ6" s="611"/>
      <c r="BK6" s="611"/>
      <c r="BL6" s="611"/>
      <c r="BM6" s="611"/>
      <c r="BN6" s="612"/>
      <c r="BO6" s="613">
        <v>96.9</v>
      </c>
      <c r="BP6" s="613"/>
      <c r="BQ6" s="613"/>
      <c r="BR6" s="613"/>
      <c r="BS6" s="614">
        <v>71109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109608</v>
      </c>
      <c r="CS6" s="611"/>
      <c r="CT6" s="611"/>
      <c r="CU6" s="611"/>
      <c r="CV6" s="611"/>
      <c r="CW6" s="611"/>
      <c r="CX6" s="611"/>
      <c r="CY6" s="612"/>
      <c r="CZ6" s="604">
        <v>0.8</v>
      </c>
      <c r="DA6" s="605"/>
      <c r="DB6" s="605"/>
      <c r="DC6" s="621"/>
      <c r="DD6" s="619" t="s">
        <v>121</v>
      </c>
      <c r="DE6" s="611"/>
      <c r="DF6" s="611"/>
      <c r="DG6" s="611"/>
      <c r="DH6" s="611"/>
      <c r="DI6" s="611"/>
      <c r="DJ6" s="611"/>
      <c r="DK6" s="611"/>
      <c r="DL6" s="611"/>
      <c r="DM6" s="611"/>
      <c r="DN6" s="611"/>
      <c r="DO6" s="611"/>
      <c r="DP6" s="612"/>
      <c r="DQ6" s="619">
        <v>109608</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797</v>
      </c>
      <c r="S7" s="611"/>
      <c r="T7" s="611"/>
      <c r="U7" s="611"/>
      <c r="V7" s="611"/>
      <c r="W7" s="611"/>
      <c r="X7" s="611"/>
      <c r="Y7" s="612"/>
      <c r="Z7" s="613">
        <v>0</v>
      </c>
      <c r="AA7" s="613"/>
      <c r="AB7" s="613"/>
      <c r="AC7" s="613"/>
      <c r="AD7" s="614">
        <v>797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890467</v>
      </c>
      <c r="BH7" s="611"/>
      <c r="BI7" s="611"/>
      <c r="BJ7" s="611"/>
      <c r="BK7" s="611"/>
      <c r="BL7" s="611"/>
      <c r="BM7" s="611"/>
      <c r="BN7" s="612"/>
      <c r="BO7" s="613">
        <v>42.4</v>
      </c>
      <c r="BP7" s="613"/>
      <c r="BQ7" s="613"/>
      <c r="BR7" s="613"/>
      <c r="BS7" s="614">
        <v>71109</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3818445</v>
      </c>
      <c r="CS7" s="611"/>
      <c r="CT7" s="611"/>
      <c r="CU7" s="611"/>
      <c r="CV7" s="611"/>
      <c r="CW7" s="611"/>
      <c r="CX7" s="611"/>
      <c r="CY7" s="612"/>
      <c r="CZ7" s="613">
        <v>28</v>
      </c>
      <c r="DA7" s="613"/>
      <c r="DB7" s="613"/>
      <c r="DC7" s="613"/>
      <c r="DD7" s="619">
        <v>83088</v>
      </c>
      <c r="DE7" s="611"/>
      <c r="DF7" s="611"/>
      <c r="DG7" s="611"/>
      <c r="DH7" s="611"/>
      <c r="DI7" s="611"/>
      <c r="DJ7" s="611"/>
      <c r="DK7" s="611"/>
      <c r="DL7" s="611"/>
      <c r="DM7" s="611"/>
      <c r="DN7" s="611"/>
      <c r="DO7" s="611"/>
      <c r="DP7" s="612"/>
      <c r="DQ7" s="619">
        <v>1179765</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7613</v>
      </c>
      <c r="S8" s="611"/>
      <c r="T8" s="611"/>
      <c r="U8" s="611"/>
      <c r="V8" s="611"/>
      <c r="W8" s="611"/>
      <c r="X8" s="611"/>
      <c r="Y8" s="612"/>
      <c r="Z8" s="613">
        <v>0.1</v>
      </c>
      <c r="AA8" s="613"/>
      <c r="AB8" s="613"/>
      <c r="AC8" s="613"/>
      <c r="AD8" s="614">
        <v>7613</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23347</v>
      </c>
      <c r="BH8" s="611"/>
      <c r="BI8" s="611"/>
      <c r="BJ8" s="611"/>
      <c r="BK8" s="611"/>
      <c r="BL8" s="611"/>
      <c r="BM8" s="611"/>
      <c r="BN8" s="612"/>
      <c r="BO8" s="613">
        <v>1.1000000000000001</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3401454</v>
      </c>
      <c r="CS8" s="611"/>
      <c r="CT8" s="611"/>
      <c r="CU8" s="611"/>
      <c r="CV8" s="611"/>
      <c r="CW8" s="611"/>
      <c r="CX8" s="611"/>
      <c r="CY8" s="612"/>
      <c r="CZ8" s="613">
        <v>24.9</v>
      </c>
      <c r="DA8" s="613"/>
      <c r="DB8" s="613"/>
      <c r="DC8" s="613"/>
      <c r="DD8" s="619">
        <v>51503</v>
      </c>
      <c r="DE8" s="611"/>
      <c r="DF8" s="611"/>
      <c r="DG8" s="611"/>
      <c r="DH8" s="611"/>
      <c r="DI8" s="611"/>
      <c r="DJ8" s="611"/>
      <c r="DK8" s="611"/>
      <c r="DL8" s="611"/>
      <c r="DM8" s="611"/>
      <c r="DN8" s="611"/>
      <c r="DO8" s="611"/>
      <c r="DP8" s="612"/>
      <c r="DQ8" s="619">
        <v>1925777</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11751</v>
      </c>
      <c r="S9" s="611"/>
      <c r="T9" s="611"/>
      <c r="U9" s="611"/>
      <c r="V9" s="611"/>
      <c r="W9" s="611"/>
      <c r="X9" s="611"/>
      <c r="Y9" s="612"/>
      <c r="Z9" s="613">
        <v>0.1</v>
      </c>
      <c r="AA9" s="613"/>
      <c r="AB9" s="613"/>
      <c r="AC9" s="613"/>
      <c r="AD9" s="614">
        <v>11751</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628404</v>
      </c>
      <c r="BH9" s="611"/>
      <c r="BI9" s="611"/>
      <c r="BJ9" s="611"/>
      <c r="BK9" s="611"/>
      <c r="BL9" s="611"/>
      <c r="BM9" s="611"/>
      <c r="BN9" s="612"/>
      <c r="BO9" s="613">
        <v>29.9</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788493</v>
      </c>
      <c r="CS9" s="611"/>
      <c r="CT9" s="611"/>
      <c r="CU9" s="611"/>
      <c r="CV9" s="611"/>
      <c r="CW9" s="611"/>
      <c r="CX9" s="611"/>
      <c r="CY9" s="612"/>
      <c r="CZ9" s="613">
        <v>5.8</v>
      </c>
      <c r="DA9" s="613"/>
      <c r="DB9" s="613"/>
      <c r="DC9" s="613"/>
      <c r="DD9" s="619" t="s">
        <v>121</v>
      </c>
      <c r="DE9" s="611"/>
      <c r="DF9" s="611"/>
      <c r="DG9" s="611"/>
      <c r="DH9" s="611"/>
      <c r="DI9" s="611"/>
      <c r="DJ9" s="611"/>
      <c r="DK9" s="611"/>
      <c r="DL9" s="611"/>
      <c r="DM9" s="611"/>
      <c r="DN9" s="611"/>
      <c r="DO9" s="611"/>
      <c r="DP9" s="612"/>
      <c r="DQ9" s="619">
        <v>571894</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53460</v>
      </c>
      <c r="BH10" s="611"/>
      <c r="BI10" s="611"/>
      <c r="BJ10" s="611"/>
      <c r="BK10" s="611"/>
      <c r="BL10" s="611"/>
      <c r="BM10" s="611"/>
      <c r="BN10" s="612"/>
      <c r="BO10" s="613">
        <v>2.5</v>
      </c>
      <c r="BP10" s="613"/>
      <c r="BQ10" s="613"/>
      <c r="BR10" s="613"/>
      <c r="BS10" s="614">
        <v>8930</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14896</v>
      </c>
      <c r="CS10" s="611"/>
      <c r="CT10" s="611"/>
      <c r="CU10" s="611"/>
      <c r="CV10" s="611"/>
      <c r="CW10" s="611"/>
      <c r="CX10" s="611"/>
      <c r="CY10" s="612"/>
      <c r="CZ10" s="613">
        <v>0.1</v>
      </c>
      <c r="DA10" s="613"/>
      <c r="DB10" s="613"/>
      <c r="DC10" s="613"/>
      <c r="DD10" s="619" t="s">
        <v>121</v>
      </c>
      <c r="DE10" s="611"/>
      <c r="DF10" s="611"/>
      <c r="DG10" s="611"/>
      <c r="DH10" s="611"/>
      <c r="DI10" s="611"/>
      <c r="DJ10" s="611"/>
      <c r="DK10" s="611"/>
      <c r="DL10" s="611"/>
      <c r="DM10" s="611"/>
      <c r="DN10" s="611"/>
      <c r="DO10" s="611"/>
      <c r="DP10" s="612"/>
      <c r="DQ10" s="619">
        <v>14896</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426761</v>
      </c>
      <c r="S11" s="611"/>
      <c r="T11" s="611"/>
      <c r="U11" s="611"/>
      <c r="V11" s="611"/>
      <c r="W11" s="611"/>
      <c r="X11" s="611"/>
      <c r="Y11" s="612"/>
      <c r="Z11" s="615">
        <v>3</v>
      </c>
      <c r="AA11" s="616"/>
      <c r="AB11" s="616"/>
      <c r="AC11" s="622"/>
      <c r="AD11" s="619">
        <v>426761</v>
      </c>
      <c r="AE11" s="611"/>
      <c r="AF11" s="611"/>
      <c r="AG11" s="611"/>
      <c r="AH11" s="611"/>
      <c r="AI11" s="611"/>
      <c r="AJ11" s="611"/>
      <c r="AK11" s="612"/>
      <c r="AL11" s="615">
        <v>6.6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185256</v>
      </c>
      <c r="BH11" s="611"/>
      <c r="BI11" s="611"/>
      <c r="BJ11" s="611"/>
      <c r="BK11" s="611"/>
      <c r="BL11" s="611"/>
      <c r="BM11" s="611"/>
      <c r="BN11" s="612"/>
      <c r="BO11" s="613">
        <v>8.8000000000000007</v>
      </c>
      <c r="BP11" s="613"/>
      <c r="BQ11" s="613"/>
      <c r="BR11" s="613"/>
      <c r="BS11" s="614">
        <v>62179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864376</v>
      </c>
      <c r="CS11" s="611"/>
      <c r="CT11" s="611"/>
      <c r="CU11" s="611"/>
      <c r="CV11" s="611"/>
      <c r="CW11" s="611"/>
      <c r="CX11" s="611"/>
      <c r="CY11" s="612"/>
      <c r="CZ11" s="613">
        <v>6.3</v>
      </c>
      <c r="DA11" s="613"/>
      <c r="DB11" s="613"/>
      <c r="DC11" s="613"/>
      <c r="DD11" s="619">
        <v>84969</v>
      </c>
      <c r="DE11" s="611"/>
      <c r="DF11" s="611"/>
      <c r="DG11" s="611"/>
      <c r="DH11" s="611"/>
      <c r="DI11" s="611"/>
      <c r="DJ11" s="611"/>
      <c r="DK11" s="611"/>
      <c r="DL11" s="611"/>
      <c r="DM11" s="611"/>
      <c r="DN11" s="611"/>
      <c r="DO11" s="611"/>
      <c r="DP11" s="612"/>
      <c r="DQ11" s="619">
        <v>332510</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22449</v>
      </c>
      <c r="S12" s="611"/>
      <c r="T12" s="611"/>
      <c r="U12" s="611"/>
      <c r="V12" s="611"/>
      <c r="W12" s="611"/>
      <c r="X12" s="611"/>
      <c r="Y12" s="612"/>
      <c r="Z12" s="613">
        <v>0.2</v>
      </c>
      <c r="AA12" s="613"/>
      <c r="AB12" s="613"/>
      <c r="AC12" s="613"/>
      <c r="AD12" s="614">
        <v>22449</v>
      </c>
      <c r="AE12" s="614"/>
      <c r="AF12" s="614"/>
      <c r="AG12" s="614"/>
      <c r="AH12" s="614"/>
      <c r="AI12" s="614"/>
      <c r="AJ12" s="614"/>
      <c r="AK12" s="614"/>
      <c r="AL12" s="615">
        <v>0.3</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960526</v>
      </c>
      <c r="BH12" s="611"/>
      <c r="BI12" s="611"/>
      <c r="BJ12" s="611"/>
      <c r="BK12" s="611"/>
      <c r="BL12" s="611"/>
      <c r="BM12" s="611"/>
      <c r="BN12" s="612"/>
      <c r="BO12" s="613">
        <v>45.7</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176468</v>
      </c>
      <c r="CS12" s="611"/>
      <c r="CT12" s="611"/>
      <c r="CU12" s="611"/>
      <c r="CV12" s="611"/>
      <c r="CW12" s="611"/>
      <c r="CX12" s="611"/>
      <c r="CY12" s="612"/>
      <c r="CZ12" s="613">
        <v>1.3</v>
      </c>
      <c r="DA12" s="613"/>
      <c r="DB12" s="613"/>
      <c r="DC12" s="613"/>
      <c r="DD12" s="619">
        <v>16472</v>
      </c>
      <c r="DE12" s="611"/>
      <c r="DF12" s="611"/>
      <c r="DG12" s="611"/>
      <c r="DH12" s="611"/>
      <c r="DI12" s="611"/>
      <c r="DJ12" s="611"/>
      <c r="DK12" s="611"/>
      <c r="DL12" s="611"/>
      <c r="DM12" s="611"/>
      <c r="DN12" s="611"/>
      <c r="DO12" s="611"/>
      <c r="DP12" s="612"/>
      <c r="DQ12" s="619">
        <v>151716</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957839</v>
      </c>
      <c r="BH13" s="611"/>
      <c r="BI13" s="611"/>
      <c r="BJ13" s="611"/>
      <c r="BK13" s="611"/>
      <c r="BL13" s="611"/>
      <c r="BM13" s="611"/>
      <c r="BN13" s="612"/>
      <c r="BO13" s="613">
        <v>45.6</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2096761</v>
      </c>
      <c r="CS13" s="611"/>
      <c r="CT13" s="611"/>
      <c r="CU13" s="611"/>
      <c r="CV13" s="611"/>
      <c r="CW13" s="611"/>
      <c r="CX13" s="611"/>
      <c r="CY13" s="612"/>
      <c r="CZ13" s="613">
        <v>15.4</v>
      </c>
      <c r="DA13" s="613"/>
      <c r="DB13" s="613"/>
      <c r="DC13" s="613"/>
      <c r="DD13" s="619">
        <v>343102</v>
      </c>
      <c r="DE13" s="611"/>
      <c r="DF13" s="611"/>
      <c r="DG13" s="611"/>
      <c r="DH13" s="611"/>
      <c r="DI13" s="611"/>
      <c r="DJ13" s="611"/>
      <c r="DK13" s="611"/>
      <c r="DL13" s="611"/>
      <c r="DM13" s="611"/>
      <c r="DN13" s="611"/>
      <c r="DO13" s="611"/>
      <c r="DP13" s="612"/>
      <c r="DQ13" s="619">
        <v>1268051</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52984</v>
      </c>
      <c r="BH14" s="611"/>
      <c r="BI14" s="611"/>
      <c r="BJ14" s="611"/>
      <c r="BK14" s="611"/>
      <c r="BL14" s="611"/>
      <c r="BM14" s="611"/>
      <c r="BN14" s="612"/>
      <c r="BO14" s="613">
        <v>2.5</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542363</v>
      </c>
      <c r="CS14" s="611"/>
      <c r="CT14" s="611"/>
      <c r="CU14" s="611"/>
      <c r="CV14" s="611"/>
      <c r="CW14" s="611"/>
      <c r="CX14" s="611"/>
      <c r="CY14" s="612"/>
      <c r="CZ14" s="613">
        <v>4</v>
      </c>
      <c r="DA14" s="613"/>
      <c r="DB14" s="613"/>
      <c r="DC14" s="613"/>
      <c r="DD14" s="619" t="s">
        <v>121</v>
      </c>
      <c r="DE14" s="611"/>
      <c r="DF14" s="611"/>
      <c r="DG14" s="611"/>
      <c r="DH14" s="611"/>
      <c r="DI14" s="611"/>
      <c r="DJ14" s="611"/>
      <c r="DK14" s="611"/>
      <c r="DL14" s="611"/>
      <c r="DM14" s="611"/>
      <c r="DN14" s="611"/>
      <c r="DO14" s="611"/>
      <c r="DP14" s="612"/>
      <c r="DQ14" s="619">
        <v>542363</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17274</v>
      </c>
      <c r="S15" s="611"/>
      <c r="T15" s="611"/>
      <c r="U15" s="611"/>
      <c r="V15" s="611"/>
      <c r="W15" s="611"/>
      <c r="X15" s="611"/>
      <c r="Y15" s="612"/>
      <c r="Z15" s="613">
        <v>0.1</v>
      </c>
      <c r="AA15" s="613"/>
      <c r="AB15" s="613"/>
      <c r="AC15" s="613"/>
      <c r="AD15" s="614">
        <v>17274</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131531</v>
      </c>
      <c r="BH15" s="611"/>
      <c r="BI15" s="611"/>
      <c r="BJ15" s="611"/>
      <c r="BK15" s="611"/>
      <c r="BL15" s="611"/>
      <c r="BM15" s="611"/>
      <c r="BN15" s="612"/>
      <c r="BO15" s="613">
        <v>6.3</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972505</v>
      </c>
      <c r="CS15" s="611"/>
      <c r="CT15" s="611"/>
      <c r="CU15" s="611"/>
      <c r="CV15" s="611"/>
      <c r="CW15" s="611"/>
      <c r="CX15" s="611"/>
      <c r="CY15" s="612"/>
      <c r="CZ15" s="613">
        <v>7.1</v>
      </c>
      <c r="DA15" s="613"/>
      <c r="DB15" s="613"/>
      <c r="DC15" s="613"/>
      <c r="DD15" s="619">
        <v>230940</v>
      </c>
      <c r="DE15" s="611"/>
      <c r="DF15" s="611"/>
      <c r="DG15" s="611"/>
      <c r="DH15" s="611"/>
      <c r="DI15" s="611"/>
      <c r="DJ15" s="611"/>
      <c r="DK15" s="611"/>
      <c r="DL15" s="611"/>
      <c r="DM15" s="611"/>
      <c r="DN15" s="611"/>
      <c r="DO15" s="611"/>
      <c r="DP15" s="612"/>
      <c r="DQ15" s="619">
        <v>619114</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32591</v>
      </c>
      <c r="S16" s="611"/>
      <c r="T16" s="611"/>
      <c r="U16" s="611"/>
      <c r="V16" s="611"/>
      <c r="W16" s="611"/>
      <c r="X16" s="611"/>
      <c r="Y16" s="612"/>
      <c r="Z16" s="613">
        <v>0.2</v>
      </c>
      <c r="AA16" s="613"/>
      <c r="AB16" s="613"/>
      <c r="AC16" s="613"/>
      <c r="AD16" s="614">
        <v>32591</v>
      </c>
      <c r="AE16" s="614"/>
      <c r="AF16" s="614"/>
      <c r="AG16" s="614"/>
      <c r="AH16" s="614"/>
      <c r="AI16" s="614"/>
      <c r="AJ16" s="614"/>
      <c r="AK16" s="614"/>
      <c r="AL16" s="615">
        <v>0.5</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72269</v>
      </c>
      <c r="S17" s="611"/>
      <c r="T17" s="611"/>
      <c r="U17" s="611"/>
      <c r="V17" s="611"/>
      <c r="W17" s="611"/>
      <c r="X17" s="611"/>
      <c r="Y17" s="612"/>
      <c r="Z17" s="613">
        <v>0.5</v>
      </c>
      <c r="AA17" s="613"/>
      <c r="AB17" s="613"/>
      <c r="AC17" s="613"/>
      <c r="AD17" s="614">
        <v>72269</v>
      </c>
      <c r="AE17" s="614"/>
      <c r="AF17" s="614"/>
      <c r="AG17" s="614"/>
      <c r="AH17" s="614"/>
      <c r="AI17" s="614"/>
      <c r="AJ17" s="614"/>
      <c r="AK17" s="614"/>
      <c r="AL17" s="615">
        <v>1.1000000000000001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857217</v>
      </c>
      <c r="CS17" s="611"/>
      <c r="CT17" s="611"/>
      <c r="CU17" s="611"/>
      <c r="CV17" s="611"/>
      <c r="CW17" s="611"/>
      <c r="CX17" s="611"/>
      <c r="CY17" s="612"/>
      <c r="CZ17" s="613">
        <v>6.3</v>
      </c>
      <c r="DA17" s="613"/>
      <c r="DB17" s="613"/>
      <c r="DC17" s="613"/>
      <c r="DD17" s="619" t="s">
        <v>121</v>
      </c>
      <c r="DE17" s="611"/>
      <c r="DF17" s="611"/>
      <c r="DG17" s="611"/>
      <c r="DH17" s="611"/>
      <c r="DI17" s="611"/>
      <c r="DJ17" s="611"/>
      <c r="DK17" s="611"/>
      <c r="DL17" s="611"/>
      <c r="DM17" s="611"/>
      <c r="DN17" s="611"/>
      <c r="DO17" s="611"/>
      <c r="DP17" s="612"/>
      <c r="DQ17" s="619">
        <v>834914</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10654</v>
      </c>
      <c r="S18" s="611"/>
      <c r="T18" s="611"/>
      <c r="U18" s="611"/>
      <c r="V18" s="611"/>
      <c r="W18" s="611"/>
      <c r="X18" s="611"/>
      <c r="Y18" s="612"/>
      <c r="Z18" s="613">
        <v>0.1</v>
      </c>
      <c r="AA18" s="613"/>
      <c r="AB18" s="613"/>
      <c r="AC18" s="613"/>
      <c r="AD18" s="614">
        <v>10654</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60933</v>
      </c>
      <c r="S19" s="611"/>
      <c r="T19" s="611"/>
      <c r="U19" s="611"/>
      <c r="V19" s="611"/>
      <c r="W19" s="611"/>
      <c r="X19" s="611"/>
      <c r="Y19" s="612"/>
      <c r="Z19" s="613">
        <v>0.4</v>
      </c>
      <c r="AA19" s="613"/>
      <c r="AB19" s="613"/>
      <c r="AC19" s="613"/>
      <c r="AD19" s="614">
        <v>60933</v>
      </c>
      <c r="AE19" s="614"/>
      <c r="AF19" s="614"/>
      <c r="AG19" s="614"/>
      <c r="AH19" s="614"/>
      <c r="AI19" s="614"/>
      <c r="AJ19" s="614"/>
      <c r="AK19" s="614"/>
      <c r="AL19" s="615">
        <v>0.9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64713</v>
      </c>
      <c r="BH19" s="611"/>
      <c r="BI19" s="611"/>
      <c r="BJ19" s="611"/>
      <c r="BK19" s="611"/>
      <c r="BL19" s="611"/>
      <c r="BM19" s="611"/>
      <c r="BN19" s="612"/>
      <c r="BO19" s="613">
        <v>3.1</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682</v>
      </c>
      <c r="S20" s="611"/>
      <c r="T20" s="611"/>
      <c r="U20" s="611"/>
      <c r="V20" s="611"/>
      <c r="W20" s="611"/>
      <c r="X20" s="611"/>
      <c r="Y20" s="612"/>
      <c r="Z20" s="613">
        <v>0</v>
      </c>
      <c r="AA20" s="613"/>
      <c r="AB20" s="613"/>
      <c r="AC20" s="613"/>
      <c r="AD20" s="614">
        <v>682</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64713</v>
      </c>
      <c r="BH20" s="611"/>
      <c r="BI20" s="611"/>
      <c r="BJ20" s="611"/>
      <c r="BK20" s="611"/>
      <c r="BL20" s="611"/>
      <c r="BM20" s="611"/>
      <c r="BN20" s="612"/>
      <c r="BO20" s="613">
        <v>3.1</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13642586</v>
      </c>
      <c r="CS20" s="611"/>
      <c r="CT20" s="611"/>
      <c r="CU20" s="611"/>
      <c r="CV20" s="611"/>
      <c r="CW20" s="611"/>
      <c r="CX20" s="611"/>
      <c r="CY20" s="612"/>
      <c r="CZ20" s="613">
        <v>100</v>
      </c>
      <c r="DA20" s="613"/>
      <c r="DB20" s="613"/>
      <c r="DC20" s="613"/>
      <c r="DD20" s="619">
        <v>810074</v>
      </c>
      <c r="DE20" s="611"/>
      <c r="DF20" s="611"/>
      <c r="DG20" s="611"/>
      <c r="DH20" s="611"/>
      <c r="DI20" s="611"/>
      <c r="DJ20" s="611"/>
      <c r="DK20" s="611"/>
      <c r="DL20" s="611"/>
      <c r="DM20" s="611"/>
      <c r="DN20" s="611"/>
      <c r="DO20" s="611"/>
      <c r="DP20" s="612"/>
      <c r="DQ20" s="619">
        <v>7550608</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4063826</v>
      </c>
      <c r="S21" s="611"/>
      <c r="T21" s="611"/>
      <c r="U21" s="611"/>
      <c r="V21" s="611"/>
      <c r="W21" s="611"/>
      <c r="X21" s="611"/>
      <c r="Y21" s="612"/>
      <c r="Z21" s="613">
        <v>28.9</v>
      </c>
      <c r="AA21" s="613"/>
      <c r="AB21" s="613"/>
      <c r="AC21" s="613"/>
      <c r="AD21" s="614">
        <v>3693849</v>
      </c>
      <c r="AE21" s="614"/>
      <c r="AF21" s="614"/>
      <c r="AG21" s="614"/>
      <c r="AH21" s="614"/>
      <c r="AI21" s="614"/>
      <c r="AJ21" s="614"/>
      <c r="AK21" s="614"/>
      <c r="AL21" s="615">
        <v>56.8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1237</v>
      </c>
      <c r="BH21" s="611"/>
      <c r="BI21" s="611"/>
      <c r="BJ21" s="611"/>
      <c r="BK21" s="611"/>
      <c r="BL21" s="611"/>
      <c r="BM21" s="611"/>
      <c r="BN21" s="612"/>
      <c r="BO21" s="613">
        <v>0.1</v>
      </c>
      <c r="BP21" s="613"/>
      <c r="BQ21" s="613"/>
      <c r="BR21" s="613"/>
      <c r="BS21" s="614" t="s">
        <v>121</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3693849</v>
      </c>
      <c r="S22" s="611"/>
      <c r="T22" s="611"/>
      <c r="U22" s="611"/>
      <c r="V22" s="611"/>
      <c r="W22" s="611"/>
      <c r="X22" s="611"/>
      <c r="Y22" s="612"/>
      <c r="Z22" s="613">
        <v>26.3</v>
      </c>
      <c r="AA22" s="613"/>
      <c r="AB22" s="613"/>
      <c r="AC22" s="613"/>
      <c r="AD22" s="614">
        <v>3693849</v>
      </c>
      <c r="AE22" s="614"/>
      <c r="AF22" s="614"/>
      <c r="AG22" s="614"/>
      <c r="AH22" s="614"/>
      <c r="AI22" s="614"/>
      <c r="AJ22" s="614"/>
      <c r="AK22" s="614"/>
      <c r="AL22" s="615">
        <v>56.8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369977</v>
      </c>
      <c r="S23" s="611"/>
      <c r="T23" s="611"/>
      <c r="U23" s="611"/>
      <c r="V23" s="611"/>
      <c r="W23" s="611"/>
      <c r="X23" s="611"/>
      <c r="Y23" s="612"/>
      <c r="Z23" s="613">
        <v>2.6</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63476</v>
      </c>
      <c r="BH23" s="611"/>
      <c r="BI23" s="611"/>
      <c r="BJ23" s="611"/>
      <c r="BK23" s="611"/>
      <c r="BL23" s="611"/>
      <c r="BM23" s="611"/>
      <c r="BN23" s="612"/>
      <c r="BO23" s="613">
        <v>3</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3925068</v>
      </c>
      <c r="CS24" s="600"/>
      <c r="CT24" s="600"/>
      <c r="CU24" s="600"/>
      <c r="CV24" s="600"/>
      <c r="CW24" s="600"/>
      <c r="CX24" s="600"/>
      <c r="CY24" s="601"/>
      <c r="CZ24" s="604">
        <v>28.8</v>
      </c>
      <c r="DA24" s="605"/>
      <c r="DB24" s="605"/>
      <c r="DC24" s="621"/>
      <c r="DD24" s="642">
        <v>2944355</v>
      </c>
      <c r="DE24" s="600"/>
      <c r="DF24" s="600"/>
      <c r="DG24" s="600"/>
      <c r="DH24" s="600"/>
      <c r="DI24" s="600"/>
      <c r="DJ24" s="600"/>
      <c r="DK24" s="601"/>
      <c r="DL24" s="642">
        <v>2673503</v>
      </c>
      <c r="DM24" s="600"/>
      <c r="DN24" s="600"/>
      <c r="DO24" s="600"/>
      <c r="DP24" s="600"/>
      <c r="DQ24" s="600"/>
      <c r="DR24" s="600"/>
      <c r="DS24" s="600"/>
      <c r="DT24" s="600"/>
      <c r="DU24" s="600"/>
      <c r="DV24" s="601"/>
      <c r="DW24" s="604">
        <v>41</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6918822</v>
      </c>
      <c r="S25" s="611"/>
      <c r="T25" s="611"/>
      <c r="U25" s="611"/>
      <c r="V25" s="611"/>
      <c r="W25" s="611"/>
      <c r="X25" s="611"/>
      <c r="Y25" s="612"/>
      <c r="Z25" s="613">
        <v>49.2</v>
      </c>
      <c r="AA25" s="613"/>
      <c r="AB25" s="613"/>
      <c r="AC25" s="613"/>
      <c r="AD25" s="614">
        <v>6485369</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1686335</v>
      </c>
      <c r="CS25" s="631"/>
      <c r="CT25" s="631"/>
      <c r="CU25" s="631"/>
      <c r="CV25" s="631"/>
      <c r="CW25" s="631"/>
      <c r="CX25" s="631"/>
      <c r="CY25" s="632"/>
      <c r="CZ25" s="615">
        <v>12.4</v>
      </c>
      <c r="DA25" s="643"/>
      <c r="DB25" s="643"/>
      <c r="DC25" s="645"/>
      <c r="DD25" s="619">
        <v>1564765</v>
      </c>
      <c r="DE25" s="631"/>
      <c r="DF25" s="631"/>
      <c r="DG25" s="631"/>
      <c r="DH25" s="631"/>
      <c r="DI25" s="631"/>
      <c r="DJ25" s="631"/>
      <c r="DK25" s="632"/>
      <c r="DL25" s="619">
        <v>1553440</v>
      </c>
      <c r="DM25" s="631"/>
      <c r="DN25" s="631"/>
      <c r="DO25" s="631"/>
      <c r="DP25" s="631"/>
      <c r="DQ25" s="631"/>
      <c r="DR25" s="631"/>
      <c r="DS25" s="631"/>
      <c r="DT25" s="631"/>
      <c r="DU25" s="631"/>
      <c r="DV25" s="632"/>
      <c r="DW25" s="615">
        <v>23.8</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1827</v>
      </c>
      <c r="S26" s="611"/>
      <c r="T26" s="611"/>
      <c r="U26" s="611"/>
      <c r="V26" s="611"/>
      <c r="W26" s="611"/>
      <c r="X26" s="611"/>
      <c r="Y26" s="612"/>
      <c r="Z26" s="613">
        <v>0</v>
      </c>
      <c r="AA26" s="613"/>
      <c r="AB26" s="613"/>
      <c r="AC26" s="613"/>
      <c r="AD26" s="614">
        <v>1827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1088717</v>
      </c>
      <c r="CS26" s="611"/>
      <c r="CT26" s="611"/>
      <c r="CU26" s="611"/>
      <c r="CV26" s="611"/>
      <c r="CW26" s="611"/>
      <c r="CX26" s="611"/>
      <c r="CY26" s="612"/>
      <c r="CZ26" s="615">
        <v>8</v>
      </c>
      <c r="DA26" s="643"/>
      <c r="DB26" s="643"/>
      <c r="DC26" s="645"/>
      <c r="DD26" s="619">
        <v>1033742</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75052</v>
      </c>
      <c r="S27" s="611"/>
      <c r="T27" s="611"/>
      <c r="U27" s="611"/>
      <c r="V27" s="611"/>
      <c r="W27" s="611"/>
      <c r="X27" s="611"/>
      <c r="Y27" s="612"/>
      <c r="Z27" s="613">
        <v>0.5</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2100221</v>
      </c>
      <c r="BH27" s="611"/>
      <c r="BI27" s="611"/>
      <c r="BJ27" s="611"/>
      <c r="BK27" s="611"/>
      <c r="BL27" s="611"/>
      <c r="BM27" s="611"/>
      <c r="BN27" s="612"/>
      <c r="BO27" s="613">
        <v>100</v>
      </c>
      <c r="BP27" s="613"/>
      <c r="BQ27" s="613"/>
      <c r="BR27" s="613"/>
      <c r="BS27" s="614">
        <v>71109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1381516</v>
      </c>
      <c r="CS27" s="631"/>
      <c r="CT27" s="631"/>
      <c r="CU27" s="631"/>
      <c r="CV27" s="631"/>
      <c r="CW27" s="631"/>
      <c r="CX27" s="631"/>
      <c r="CY27" s="632"/>
      <c r="CZ27" s="615">
        <v>10.1</v>
      </c>
      <c r="DA27" s="643"/>
      <c r="DB27" s="643"/>
      <c r="DC27" s="645"/>
      <c r="DD27" s="619">
        <v>544676</v>
      </c>
      <c r="DE27" s="631"/>
      <c r="DF27" s="631"/>
      <c r="DG27" s="631"/>
      <c r="DH27" s="631"/>
      <c r="DI27" s="631"/>
      <c r="DJ27" s="631"/>
      <c r="DK27" s="632"/>
      <c r="DL27" s="619">
        <v>285149</v>
      </c>
      <c r="DM27" s="631"/>
      <c r="DN27" s="631"/>
      <c r="DO27" s="631"/>
      <c r="DP27" s="631"/>
      <c r="DQ27" s="631"/>
      <c r="DR27" s="631"/>
      <c r="DS27" s="631"/>
      <c r="DT27" s="631"/>
      <c r="DU27" s="631"/>
      <c r="DV27" s="632"/>
      <c r="DW27" s="615">
        <v>4.4000000000000004</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62183</v>
      </c>
      <c r="S28" s="611"/>
      <c r="T28" s="611"/>
      <c r="U28" s="611"/>
      <c r="V28" s="611"/>
      <c r="W28" s="611"/>
      <c r="X28" s="611"/>
      <c r="Y28" s="612"/>
      <c r="Z28" s="613">
        <v>0.4</v>
      </c>
      <c r="AA28" s="613"/>
      <c r="AB28" s="613"/>
      <c r="AC28" s="613"/>
      <c r="AD28" s="614" t="s">
        <v>121</v>
      </c>
      <c r="AE28" s="614"/>
      <c r="AF28" s="614"/>
      <c r="AG28" s="614"/>
      <c r="AH28" s="614"/>
      <c r="AI28" s="614"/>
      <c r="AJ28" s="614"/>
      <c r="AK28" s="614"/>
      <c r="AL28" s="615" t="s">
        <v>121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857217</v>
      </c>
      <c r="CS28" s="611"/>
      <c r="CT28" s="611"/>
      <c r="CU28" s="611"/>
      <c r="CV28" s="611"/>
      <c r="CW28" s="611"/>
      <c r="CX28" s="611"/>
      <c r="CY28" s="612"/>
      <c r="CZ28" s="615">
        <v>6.3</v>
      </c>
      <c r="DA28" s="643"/>
      <c r="DB28" s="643"/>
      <c r="DC28" s="645"/>
      <c r="DD28" s="619">
        <v>834914</v>
      </c>
      <c r="DE28" s="611"/>
      <c r="DF28" s="611"/>
      <c r="DG28" s="611"/>
      <c r="DH28" s="611"/>
      <c r="DI28" s="611"/>
      <c r="DJ28" s="611"/>
      <c r="DK28" s="612"/>
      <c r="DL28" s="619">
        <v>834914</v>
      </c>
      <c r="DM28" s="611"/>
      <c r="DN28" s="611"/>
      <c r="DO28" s="611"/>
      <c r="DP28" s="611"/>
      <c r="DQ28" s="611"/>
      <c r="DR28" s="611"/>
      <c r="DS28" s="611"/>
      <c r="DT28" s="611"/>
      <c r="DU28" s="611"/>
      <c r="DV28" s="612"/>
      <c r="DW28" s="615">
        <v>12.8</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64998</v>
      </c>
      <c r="S29" s="611"/>
      <c r="T29" s="611"/>
      <c r="U29" s="611"/>
      <c r="V29" s="611"/>
      <c r="W29" s="611"/>
      <c r="X29" s="611"/>
      <c r="Y29" s="612"/>
      <c r="Z29" s="613">
        <v>0.5</v>
      </c>
      <c r="AA29" s="613"/>
      <c r="AB29" s="613"/>
      <c r="AC29" s="613"/>
      <c r="AD29" s="614" t="s">
        <v>121</v>
      </c>
      <c r="AE29" s="614"/>
      <c r="AF29" s="614"/>
      <c r="AG29" s="614"/>
      <c r="AH29" s="614"/>
      <c r="AI29" s="614"/>
      <c r="AJ29" s="614"/>
      <c r="AK29" s="614"/>
      <c r="AL29" s="615" t="s">
        <v>121</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856574</v>
      </c>
      <c r="CS29" s="631"/>
      <c r="CT29" s="631"/>
      <c r="CU29" s="631"/>
      <c r="CV29" s="631"/>
      <c r="CW29" s="631"/>
      <c r="CX29" s="631"/>
      <c r="CY29" s="632"/>
      <c r="CZ29" s="615">
        <v>6.3</v>
      </c>
      <c r="DA29" s="643"/>
      <c r="DB29" s="643"/>
      <c r="DC29" s="645"/>
      <c r="DD29" s="619">
        <v>834271</v>
      </c>
      <c r="DE29" s="631"/>
      <c r="DF29" s="631"/>
      <c r="DG29" s="631"/>
      <c r="DH29" s="631"/>
      <c r="DI29" s="631"/>
      <c r="DJ29" s="631"/>
      <c r="DK29" s="632"/>
      <c r="DL29" s="619">
        <v>834271</v>
      </c>
      <c r="DM29" s="631"/>
      <c r="DN29" s="631"/>
      <c r="DO29" s="631"/>
      <c r="DP29" s="631"/>
      <c r="DQ29" s="631"/>
      <c r="DR29" s="631"/>
      <c r="DS29" s="631"/>
      <c r="DT29" s="631"/>
      <c r="DU29" s="631"/>
      <c r="DV29" s="632"/>
      <c r="DW29" s="615">
        <v>12.8</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1569222</v>
      </c>
      <c r="S30" s="611"/>
      <c r="T30" s="611"/>
      <c r="U30" s="611"/>
      <c r="V30" s="611"/>
      <c r="W30" s="611"/>
      <c r="X30" s="611"/>
      <c r="Y30" s="612"/>
      <c r="Z30" s="613">
        <v>11.2</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791046</v>
      </c>
      <c r="CS30" s="611"/>
      <c r="CT30" s="611"/>
      <c r="CU30" s="611"/>
      <c r="CV30" s="611"/>
      <c r="CW30" s="611"/>
      <c r="CX30" s="611"/>
      <c r="CY30" s="612"/>
      <c r="CZ30" s="615">
        <v>5.8</v>
      </c>
      <c r="DA30" s="643"/>
      <c r="DB30" s="643"/>
      <c r="DC30" s="645"/>
      <c r="DD30" s="619">
        <v>768743</v>
      </c>
      <c r="DE30" s="611"/>
      <c r="DF30" s="611"/>
      <c r="DG30" s="611"/>
      <c r="DH30" s="611"/>
      <c r="DI30" s="611"/>
      <c r="DJ30" s="611"/>
      <c r="DK30" s="612"/>
      <c r="DL30" s="619">
        <v>768743</v>
      </c>
      <c r="DM30" s="611"/>
      <c r="DN30" s="611"/>
      <c r="DO30" s="611"/>
      <c r="DP30" s="611"/>
      <c r="DQ30" s="611"/>
      <c r="DR30" s="611"/>
      <c r="DS30" s="611"/>
      <c r="DT30" s="611"/>
      <c r="DU30" s="611"/>
      <c r="DV30" s="612"/>
      <c r="DW30" s="615">
        <v>11.8</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v>17196</v>
      </c>
      <c r="S31" s="611"/>
      <c r="T31" s="611"/>
      <c r="U31" s="611"/>
      <c r="V31" s="611"/>
      <c r="W31" s="611"/>
      <c r="X31" s="611"/>
      <c r="Y31" s="612"/>
      <c r="Z31" s="613">
        <v>0.1</v>
      </c>
      <c r="AA31" s="613"/>
      <c r="AB31" s="613"/>
      <c r="AC31" s="613"/>
      <c r="AD31" s="614">
        <v>17196</v>
      </c>
      <c r="AE31" s="614"/>
      <c r="AF31" s="614"/>
      <c r="AG31" s="614"/>
      <c r="AH31" s="614"/>
      <c r="AI31" s="614"/>
      <c r="AJ31" s="614"/>
      <c r="AK31" s="614"/>
      <c r="AL31" s="615">
        <v>0.3</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99.6</v>
      </c>
      <c r="BH31" s="654"/>
      <c r="BI31" s="654"/>
      <c r="BJ31" s="654"/>
      <c r="BK31" s="654"/>
      <c r="BL31" s="654"/>
      <c r="BM31" s="605">
        <v>98.6</v>
      </c>
      <c r="BN31" s="654"/>
      <c r="BO31" s="654"/>
      <c r="BP31" s="654"/>
      <c r="BQ31" s="655"/>
      <c r="BR31" s="657">
        <v>99.2</v>
      </c>
      <c r="BS31" s="654"/>
      <c r="BT31" s="654"/>
      <c r="BU31" s="654"/>
      <c r="BV31" s="654"/>
      <c r="BW31" s="654"/>
      <c r="BX31" s="605">
        <v>98.5</v>
      </c>
      <c r="BY31" s="654"/>
      <c r="BZ31" s="654"/>
      <c r="CA31" s="654"/>
      <c r="CB31" s="655"/>
      <c r="CD31" s="650"/>
      <c r="CE31" s="651"/>
      <c r="CF31" s="607" t="s">
        <v>300</v>
      </c>
      <c r="CG31" s="608"/>
      <c r="CH31" s="608"/>
      <c r="CI31" s="608"/>
      <c r="CJ31" s="608"/>
      <c r="CK31" s="608"/>
      <c r="CL31" s="608"/>
      <c r="CM31" s="608"/>
      <c r="CN31" s="608"/>
      <c r="CO31" s="608"/>
      <c r="CP31" s="608"/>
      <c r="CQ31" s="609"/>
      <c r="CR31" s="610">
        <v>65528</v>
      </c>
      <c r="CS31" s="631"/>
      <c r="CT31" s="631"/>
      <c r="CU31" s="631"/>
      <c r="CV31" s="631"/>
      <c r="CW31" s="631"/>
      <c r="CX31" s="631"/>
      <c r="CY31" s="632"/>
      <c r="CZ31" s="615">
        <v>0.5</v>
      </c>
      <c r="DA31" s="643"/>
      <c r="DB31" s="643"/>
      <c r="DC31" s="645"/>
      <c r="DD31" s="619">
        <v>65528</v>
      </c>
      <c r="DE31" s="631"/>
      <c r="DF31" s="631"/>
      <c r="DG31" s="631"/>
      <c r="DH31" s="631"/>
      <c r="DI31" s="631"/>
      <c r="DJ31" s="631"/>
      <c r="DK31" s="632"/>
      <c r="DL31" s="619">
        <v>65528</v>
      </c>
      <c r="DM31" s="631"/>
      <c r="DN31" s="631"/>
      <c r="DO31" s="631"/>
      <c r="DP31" s="631"/>
      <c r="DQ31" s="631"/>
      <c r="DR31" s="631"/>
      <c r="DS31" s="631"/>
      <c r="DT31" s="631"/>
      <c r="DU31" s="631"/>
      <c r="DV31" s="632"/>
      <c r="DW31" s="615">
        <v>1</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803023</v>
      </c>
      <c r="S32" s="611"/>
      <c r="T32" s="611"/>
      <c r="U32" s="611"/>
      <c r="V32" s="611"/>
      <c r="W32" s="611"/>
      <c r="X32" s="611"/>
      <c r="Y32" s="612"/>
      <c r="Z32" s="613">
        <v>5.7</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302</v>
      </c>
      <c r="AX32" s="607" t="s">
        <v>303</v>
      </c>
      <c r="AY32" s="608"/>
      <c r="AZ32" s="608"/>
      <c r="BA32" s="608"/>
      <c r="BB32" s="608"/>
      <c r="BC32" s="608"/>
      <c r="BD32" s="608"/>
      <c r="BE32" s="608"/>
      <c r="BF32" s="609"/>
      <c r="BG32" s="667">
        <v>99.5</v>
      </c>
      <c r="BH32" s="631"/>
      <c r="BI32" s="631"/>
      <c r="BJ32" s="631"/>
      <c r="BK32" s="631"/>
      <c r="BL32" s="631"/>
      <c r="BM32" s="616">
        <v>98</v>
      </c>
      <c r="BN32" s="631"/>
      <c r="BO32" s="631"/>
      <c r="BP32" s="631"/>
      <c r="BQ32" s="656"/>
      <c r="BR32" s="667">
        <v>98.6</v>
      </c>
      <c r="BS32" s="631"/>
      <c r="BT32" s="631"/>
      <c r="BU32" s="631"/>
      <c r="BV32" s="631"/>
      <c r="BW32" s="631"/>
      <c r="BX32" s="616">
        <v>97.9</v>
      </c>
      <c r="BY32" s="631"/>
      <c r="BZ32" s="631"/>
      <c r="CA32" s="631"/>
      <c r="CB32" s="656"/>
      <c r="CD32" s="652"/>
      <c r="CE32" s="653"/>
      <c r="CF32" s="607" t="s">
        <v>304</v>
      </c>
      <c r="CG32" s="608"/>
      <c r="CH32" s="608"/>
      <c r="CI32" s="608"/>
      <c r="CJ32" s="608"/>
      <c r="CK32" s="608"/>
      <c r="CL32" s="608"/>
      <c r="CM32" s="608"/>
      <c r="CN32" s="608"/>
      <c r="CO32" s="608"/>
      <c r="CP32" s="608"/>
      <c r="CQ32" s="609"/>
      <c r="CR32" s="610">
        <v>643</v>
      </c>
      <c r="CS32" s="611"/>
      <c r="CT32" s="611"/>
      <c r="CU32" s="611"/>
      <c r="CV32" s="611"/>
      <c r="CW32" s="611"/>
      <c r="CX32" s="611"/>
      <c r="CY32" s="612"/>
      <c r="CZ32" s="615">
        <v>0</v>
      </c>
      <c r="DA32" s="643"/>
      <c r="DB32" s="643"/>
      <c r="DC32" s="645"/>
      <c r="DD32" s="619">
        <v>643</v>
      </c>
      <c r="DE32" s="611"/>
      <c r="DF32" s="611"/>
      <c r="DG32" s="611"/>
      <c r="DH32" s="611"/>
      <c r="DI32" s="611"/>
      <c r="DJ32" s="611"/>
      <c r="DK32" s="612"/>
      <c r="DL32" s="619">
        <v>643</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31482</v>
      </c>
      <c r="S33" s="611"/>
      <c r="T33" s="611"/>
      <c r="U33" s="611"/>
      <c r="V33" s="611"/>
      <c r="W33" s="611"/>
      <c r="X33" s="611"/>
      <c r="Y33" s="612"/>
      <c r="Z33" s="613">
        <v>0.2</v>
      </c>
      <c r="AA33" s="613"/>
      <c r="AB33" s="613"/>
      <c r="AC33" s="613"/>
      <c r="AD33" s="614">
        <v>54</v>
      </c>
      <c r="AE33" s="614"/>
      <c r="AF33" s="614"/>
      <c r="AG33" s="614"/>
      <c r="AH33" s="614"/>
      <c r="AI33" s="614"/>
      <c r="AJ33" s="614"/>
      <c r="AK33" s="614"/>
      <c r="AL33" s="615">
        <v>0</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99.7</v>
      </c>
      <c r="BH33" s="669"/>
      <c r="BI33" s="669"/>
      <c r="BJ33" s="669"/>
      <c r="BK33" s="669"/>
      <c r="BL33" s="669"/>
      <c r="BM33" s="670">
        <v>99.1</v>
      </c>
      <c r="BN33" s="669"/>
      <c r="BO33" s="669"/>
      <c r="BP33" s="669"/>
      <c r="BQ33" s="671"/>
      <c r="BR33" s="668">
        <v>99.6</v>
      </c>
      <c r="BS33" s="669"/>
      <c r="BT33" s="669"/>
      <c r="BU33" s="669"/>
      <c r="BV33" s="669"/>
      <c r="BW33" s="669"/>
      <c r="BX33" s="670">
        <v>98.9</v>
      </c>
      <c r="BY33" s="669"/>
      <c r="BZ33" s="669"/>
      <c r="CA33" s="669"/>
      <c r="CB33" s="671"/>
      <c r="CD33" s="607" t="s">
        <v>307</v>
      </c>
      <c r="CE33" s="608"/>
      <c r="CF33" s="608"/>
      <c r="CG33" s="608"/>
      <c r="CH33" s="608"/>
      <c r="CI33" s="608"/>
      <c r="CJ33" s="608"/>
      <c r="CK33" s="608"/>
      <c r="CL33" s="608"/>
      <c r="CM33" s="608"/>
      <c r="CN33" s="608"/>
      <c r="CO33" s="608"/>
      <c r="CP33" s="608"/>
      <c r="CQ33" s="609"/>
      <c r="CR33" s="610">
        <v>8907444</v>
      </c>
      <c r="CS33" s="631"/>
      <c r="CT33" s="631"/>
      <c r="CU33" s="631"/>
      <c r="CV33" s="631"/>
      <c r="CW33" s="631"/>
      <c r="CX33" s="631"/>
      <c r="CY33" s="632"/>
      <c r="CZ33" s="615">
        <v>65.3</v>
      </c>
      <c r="DA33" s="643"/>
      <c r="DB33" s="643"/>
      <c r="DC33" s="645"/>
      <c r="DD33" s="619">
        <v>4355469</v>
      </c>
      <c r="DE33" s="631"/>
      <c r="DF33" s="631"/>
      <c r="DG33" s="631"/>
      <c r="DH33" s="631"/>
      <c r="DI33" s="631"/>
      <c r="DJ33" s="631"/>
      <c r="DK33" s="632"/>
      <c r="DL33" s="619">
        <v>3450288</v>
      </c>
      <c r="DM33" s="631"/>
      <c r="DN33" s="631"/>
      <c r="DO33" s="631"/>
      <c r="DP33" s="631"/>
      <c r="DQ33" s="631"/>
      <c r="DR33" s="631"/>
      <c r="DS33" s="631"/>
      <c r="DT33" s="631"/>
      <c r="DU33" s="631"/>
      <c r="DV33" s="632"/>
      <c r="DW33" s="615">
        <v>52.9</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2270152</v>
      </c>
      <c r="S34" s="611"/>
      <c r="T34" s="611"/>
      <c r="U34" s="611"/>
      <c r="V34" s="611"/>
      <c r="W34" s="611"/>
      <c r="X34" s="611"/>
      <c r="Y34" s="612"/>
      <c r="Z34" s="613">
        <v>16.100000000000001</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2046129</v>
      </c>
      <c r="CS34" s="611"/>
      <c r="CT34" s="611"/>
      <c r="CU34" s="611"/>
      <c r="CV34" s="611"/>
      <c r="CW34" s="611"/>
      <c r="CX34" s="611"/>
      <c r="CY34" s="612"/>
      <c r="CZ34" s="615">
        <v>15</v>
      </c>
      <c r="DA34" s="643"/>
      <c r="DB34" s="643"/>
      <c r="DC34" s="645"/>
      <c r="DD34" s="619">
        <v>960459</v>
      </c>
      <c r="DE34" s="611"/>
      <c r="DF34" s="611"/>
      <c r="DG34" s="611"/>
      <c r="DH34" s="611"/>
      <c r="DI34" s="611"/>
      <c r="DJ34" s="611"/>
      <c r="DK34" s="612"/>
      <c r="DL34" s="619">
        <v>873441</v>
      </c>
      <c r="DM34" s="611"/>
      <c r="DN34" s="611"/>
      <c r="DO34" s="611"/>
      <c r="DP34" s="611"/>
      <c r="DQ34" s="611"/>
      <c r="DR34" s="611"/>
      <c r="DS34" s="611"/>
      <c r="DT34" s="611"/>
      <c r="DU34" s="611"/>
      <c r="DV34" s="612"/>
      <c r="DW34" s="615">
        <v>13.4</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1266508</v>
      </c>
      <c r="S35" s="611"/>
      <c r="T35" s="611"/>
      <c r="U35" s="611"/>
      <c r="V35" s="611"/>
      <c r="W35" s="611"/>
      <c r="X35" s="611"/>
      <c r="Y35" s="612"/>
      <c r="Z35" s="613">
        <v>9</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957044</v>
      </c>
      <c r="CS35" s="631"/>
      <c r="CT35" s="631"/>
      <c r="CU35" s="631"/>
      <c r="CV35" s="631"/>
      <c r="CW35" s="631"/>
      <c r="CX35" s="631"/>
      <c r="CY35" s="632"/>
      <c r="CZ35" s="615">
        <v>7</v>
      </c>
      <c r="DA35" s="643"/>
      <c r="DB35" s="643"/>
      <c r="DC35" s="645"/>
      <c r="DD35" s="619">
        <v>511279</v>
      </c>
      <c r="DE35" s="631"/>
      <c r="DF35" s="631"/>
      <c r="DG35" s="631"/>
      <c r="DH35" s="631"/>
      <c r="DI35" s="631"/>
      <c r="DJ35" s="631"/>
      <c r="DK35" s="632"/>
      <c r="DL35" s="619">
        <v>507534</v>
      </c>
      <c r="DM35" s="631"/>
      <c r="DN35" s="631"/>
      <c r="DO35" s="631"/>
      <c r="DP35" s="631"/>
      <c r="DQ35" s="631"/>
      <c r="DR35" s="631"/>
      <c r="DS35" s="631"/>
      <c r="DT35" s="631"/>
      <c r="DU35" s="631"/>
      <c r="DV35" s="632"/>
      <c r="DW35" s="615">
        <v>7.8</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384385</v>
      </c>
      <c r="S36" s="611"/>
      <c r="T36" s="611"/>
      <c r="U36" s="611"/>
      <c r="V36" s="611"/>
      <c r="W36" s="611"/>
      <c r="X36" s="611"/>
      <c r="Y36" s="612"/>
      <c r="Z36" s="613">
        <v>2.7</v>
      </c>
      <c r="AA36" s="613"/>
      <c r="AB36" s="613"/>
      <c r="AC36" s="613"/>
      <c r="AD36" s="614" t="s">
        <v>121</v>
      </c>
      <c r="AE36" s="614"/>
      <c r="AF36" s="614"/>
      <c r="AG36" s="614"/>
      <c r="AH36" s="614"/>
      <c r="AI36" s="614"/>
      <c r="AJ36" s="614"/>
      <c r="AK36" s="614"/>
      <c r="AL36" s="615" t="s">
        <v>121</v>
      </c>
      <c r="AM36" s="616"/>
      <c r="AN36" s="616"/>
      <c r="AO36" s="617"/>
      <c r="AP36" s="206"/>
      <c r="AQ36" s="676" t="s">
        <v>315</v>
      </c>
      <c r="AR36" s="677"/>
      <c r="AS36" s="677"/>
      <c r="AT36" s="677"/>
      <c r="AU36" s="677"/>
      <c r="AV36" s="677"/>
      <c r="AW36" s="677"/>
      <c r="AX36" s="677"/>
      <c r="AY36" s="678"/>
      <c r="AZ36" s="599">
        <v>1658658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14530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3415104</v>
      </c>
      <c r="CS36" s="611"/>
      <c r="CT36" s="611"/>
      <c r="CU36" s="611"/>
      <c r="CV36" s="611"/>
      <c r="CW36" s="611"/>
      <c r="CX36" s="611"/>
      <c r="CY36" s="612"/>
      <c r="CZ36" s="615">
        <v>25</v>
      </c>
      <c r="DA36" s="643"/>
      <c r="DB36" s="643"/>
      <c r="DC36" s="645"/>
      <c r="DD36" s="619">
        <v>1839604</v>
      </c>
      <c r="DE36" s="611"/>
      <c r="DF36" s="611"/>
      <c r="DG36" s="611"/>
      <c r="DH36" s="611"/>
      <c r="DI36" s="611"/>
      <c r="DJ36" s="611"/>
      <c r="DK36" s="612"/>
      <c r="DL36" s="619">
        <v>1433732</v>
      </c>
      <c r="DM36" s="611"/>
      <c r="DN36" s="611"/>
      <c r="DO36" s="611"/>
      <c r="DP36" s="611"/>
      <c r="DQ36" s="611"/>
      <c r="DR36" s="611"/>
      <c r="DS36" s="611"/>
      <c r="DT36" s="611"/>
      <c r="DU36" s="611"/>
      <c r="DV36" s="612"/>
      <c r="DW36" s="615">
        <v>22</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139436</v>
      </c>
      <c r="S37" s="611"/>
      <c r="T37" s="611"/>
      <c r="U37" s="611"/>
      <c r="V37" s="611"/>
      <c r="W37" s="611"/>
      <c r="X37" s="611"/>
      <c r="Y37" s="612"/>
      <c r="Z37" s="613">
        <v>1</v>
      </c>
      <c r="AA37" s="613"/>
      <c r="AB37" s="613"/>
      <c r="AC37" s="613"/>
      <c r="AD37" s="614">
        <v>702</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477000</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-9131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546270</v>
      </c>
      <c r="CS37" s="631"/>
      <c r="CT37" s="631"/>
      <c r="CU37" s="631"/>
      <c r="CV37" s="631"/>
      <c r="CW37" s="631"/>
      <c r="CX37" s="631"/>
      <c r="CY37" s="632"/>
      <c r="CZ37" s="615">
        <v>4</v>
      </c>
      <c r="DA37" s="643"/>
      <c r="DB37" s="643"/>
      <c r="DC37" s="645"/>
      <c r="DD37" s="619">
        <v>546268</v>
      </c>
      <c r="DE37" s="631"/>
      <c r="DF37" s="631"/>
      <c r="DG37" s="631"/>
      <c r="DH37" s="631"/>
      <c r="DI37" s="631"/>
      <c r="DJ37" s="631"/>
      <c r="DK37" s="632"/>
      <c r="DL37" s="619">
        <v>545568</v>
      </c>
      <c r="DM37" s="631"/>
      <c r="DN37" s="631"/>
      <c r="DO37" s="631"/>
      <c r="DP37" s="631"/>
      <c r="DQ37" s="631"/>
      <c r="DR37" s="631"/>
      <c r="DS37" s="631"/>
      <c r="DT37" s="631"/>
      <c r="DU37" s="631"/>
      <c r="DV37" s="632"/>
      <c r="DW37" s="615">
        <v>8.4</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465769</v>
      </c>
      <c r="S38" s="611"/>
      <c r="T38" s="611"/>
      <c r="U38" s="611"/>
      <c r="V38" s="611"/>
      <c r="W38" s="611"/>
      <c r="X38" s="611"/>
      <c r="Y38" s="612"/>
      <c r="Z38" s="613">
        <v>3.3</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268686</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2162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912972</v>
      </c>
      <c r="CS38" s="611"/>
      <c r="CT38" s="611"/>
      <c r="CU38" s="611"/>
      <c r="CV38" s="611"/>
      <c r="CW38" s="611"/>
      <c r="CX38" s="611"/>
      <c r="CY38" s="612"/>
      <c r="CZ38" s="615">
        <v>6.7</v>
      </c>
      <c r="DA38" s="643"/>
      <c r="DB38" s="643"/>
      <c r="DC38" s="645"/>
      <c r="DD38" s="619">
        <v>753335</v>
      </c>
      <c r="DE38" s="611"/>
      <c r="DF38" s="611"/>
      <c r="DG38" s="611"/>
      <c r="DH38" s="611"/>
      <c r="DI38" s="611"/>
      <c r="DJ38" s="611"/>
      <c r="DK38" s="612"/>
      <c r="DL38" s="619">
        <v>635581</v>
      </c>
      <c r="DM38" s="611"/>
      <c r="DN38" s="611"/>
      <c r="DO38" s="611"/>
      <c r="DP38" s="611"/>
      <c r="DQ38" s="611"/>
      <c r="DR38" s="611"/>
      <c r="DS38" s="611"/>
      <c r="DT38" s="611"/>
      <c r="DU38" s="611"/>
      <c r="DV38" s="612"/>
      <c r="DW38" s="615">
        <v>9.6999999999999993</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v>22824</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3313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1459452</v>
      </c>
      <c r="CS39" s="631"/>
      <c r="CT39" s="631"/>
      <c r="CU39" s="631"/>
      <c r="CV39" s="631"/>
      <c r="CW39" s="631"/>
      <c r="CX39" s="631"/>
      <c r="CY39" s="632"/>
      <c r="CZ39" s="615">
        <v>10.7</v>
      </c>
      <c r="DA39" s="643"/>
      <c r="DB39" s="643"/>
      <c r="DC39" s="645"/>
      <c r="DD39" s="619">
        <v>290749</v>
      </c>
      <c r="DE39" s="631"/>
      <c r="DF39" s="631"/>
      <c r="DG39" s="631"/>
      <c r="DH39" s="631"/>
      <c r="DI39" s="631"/>
      <c r="DJ39" s="631"/>
      <c r="DK39" s="632"/>
      <c r="DL39" s="619" t="s">
        <v>121</v>
      </c>
      <c r="DM39" s="631"/>
      <c r="DN39" s="631"/>
      <c r="DO39" s="631"/>
      <c r="DP39" s="631"/>
      <c r="DQ39" s="631"/>
      <c r="DR39" s="631"/>
      <c r="DS39" s="631"/>
      <c r="DT39" s="631"/>
      <c r="DU39" s="631"/>
      <c r="DV39" s="632"/>
      <c r="DW39" s="615" t="s">
        <v>121</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16469</v>
      </c>
      <c r="S40" s="611"/>
      <c r="T40" s="611"/>
      <c r="U40" s="611"/>
      <c r="V40" s="611"/>
      <c r="W40" s="611"/>
      <c r="X40" s="611"/>
      <c r="Y40" s="612"/>
      <c r="Z40" s="613">
        <v>0.1</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118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116743</v>
      </c>
      <c r="CS40" s="611"/>
      <c r="CT40" s="611"/>
      <c r="CU40" s="611"/>
      <c r="CV40" s="611"/>
      <c r="CW40" s="611"/>
      <c r="CX40" s="611"/>
      <c r="CY40" s="612"/>
      <c r="CZ40" s="615">
        <v>0.9</v>
      </c>
      <c r="DA40" s="643"/>
      <c r="DB40" s="643"/>
      <c r="DC40" s="645"/>
      <c r="DD40" s="619">
        <v>43</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14070055</v>
      </c>
      <c r="S41" s="683"/>
      <c r="T41" s="683"/>
      <c r="U41" s="683"/>
      <c r="V41" s="683"/>
      <c r="W41" s="683"/>
      <c r="X41" s="683"/>
      <c r="Y41" s="687"/>
      <c r="Z41" s="688">
        <v>100</v>
      </c>
      <c r="AA41" s="688"/>
      <c r="AB41" s="688"/>
      <c r="AC41" s="688"/>
      <c r="AD41" s="689">
        <v>6505148</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184319</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31"/>
      <c r="CT41" s="631"/>
      <c r="CU41" s="631"/>
      <c r="CV41" s="631"/>
      <c r="CW41" s="631"/>
      <c r="CX41" s="631"/>
      <c r="CY41" s="632"/>
      <c r="CZ41" s="615" t="s">
        <v>121</v>
      </c>
      <c r="DA41" s="643"/>
      <c r="DB41" s="643"/>
      <c r="DC41" s="645"/>
      <c r="DD41" s="619" t="s">
        <v>121</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705829</v>
      </c>
      <c r="BA42" s="683"/>
      <c r="BB42" s="683"/>
      <c r="BC42" s="683"/>
      <c r="BD42" s="669"/>
      <c r="BE42" s="669"/>
      <c r="BF42" s="671"/>
      <c r="BG42" s="662"/>
      <c r="BH42" s="663"/>
      <c r="BI42" s="663"/>
      <c r="BJ42" s="663"/>
      <c r="BK42" s="663"/>
      <c r="BL42" s="203"/>
      <c r="BM42" s="634" t="s">
        <v>340</v>
      </c>
      <c r="BN42" s="634"/>
      <c r="BO42" s="634"/>
      <c r="BP42" s="634"/>
      <c r="BQ42" s="634"/>
      <c r="BR42" s="634"/>
      <c r="BS42" s="634"/>
      <c r="BT42" s="634"/>
      <c r="BU42" s="635"/>
      <c r="BV42" s="682">
        <v>428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810074</v>
      </c>
      <c r="CS42" s="631"/>
      <c r="CT42" s="631"/>
      <c r="CU42" s="631"/>
      <c r="CV42" s="631"/>
      <c r="CW42" s="631"/>
      <c r="CX42" s="631"/>
      <c r="CY42" s="632"/>
      <c r="CZ42" s="615">
        <v>5.9</v>
      </c>
      <c r="DA42" s="643"/>
      <c r="DB42" s="643"/>
      <c r="DC42" s="645"/>
      <c r="DD42" s="619">
        <v>250784</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19763</v>
      </c>
      <c r="CS43" s="631"/>
      <c r="CT43" s="631"/>
      <c r="CU43" s="631"/>
      <c r="CV43" s="631"/>
      <c r="CW43" s="631"/>
      <c r="CX43" s="631"/>
      <c r="CY43" s="632"/>
      <c r="CZ43" s="615">
        <v>0.1</v>
      </c>
      <c r="DA43" s="643"/>
      <c r="DB43" s="643"/>
      <c r="DC43" s="645"/>
      <c r="DD43" s="619">
        <v>19763</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810074</v>
      </c>
      <c r="CS44" s="611"/>
      <c r="CT44" s="611"/>
      <c r="CU44" s="611"/>
      <c r="CV44" s="611"/>
      <c r="CW44" s="611"/>
      <c r="CX44" s="611"/>
      <c r="CY44" s="612"/>
      <c r="CZ44" s="615">
        <v>5.9</v>
      </c>
      <c r="DA44" s="616"/>
      <c r="DB44" s="616"/>
      <c r="DC44" s="622"/>
      <c r="DD44" s="619">
        <v>250784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315123</v>
      </c>
      <c r="CS45" s="631"/>
      <c r="CT45" s="631"/>
      <c r="CU45" s="631"/>
      <c r="CV45" s="631"/>
      <c r="CW45" s="631"/>
      <c r="CX45" s="631"/>
      <c r="CY45" s="632"/>
      <c r="CZ45" s="615">
        <v>2.2999999999999998</v>
      </c>
      <c r="DA45" s="643"/>
      <c r="DB45" s="643"/>
      <c r="DC45" s="645"/>
      <c r="DD45" s="619">
        <v>18404</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471052</v>
      </c>
      <c r="CS46" s="611"/>
      <c r="CT46" s="611"/>
      <c r="CU46" s="611"/>
      <c r="CV46" s="611"/>
      <c r="CW46" s="611"/>
      <c r="CX46" s="611"/>
      <c r="CY46" s="612"/>
      <c r="CZ46" s="615">
        <v>3.5</v>
      </c>
      <c r="DA46" s="616"/>
      <c r="DB46" s="616"/>
      <c r="DC46" s="622"/>
      <c r="DD46" s="619">
        <v>226281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121</v>
      </c>
      <c r="CS47" s="631"/>
      <c r="CT47" s="631"/>
      <c r="CU47" s="631"/>
      <c r="CV47" s="631"/>
      <c r="CW47" s="631"/>
      <c r="CX47" s="631"/>
      <c r="CY47" s="632"/>
      <c r="CZ47" s="615" t="s">
        <v>121</v>
      </c>
      <c r="DA47" s="643"/>
      <c r="DB47" s="643"/>
      <c r="DC47" s="645"/>
      <c r="DD47" s="619" t="s">
        <v>121</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351</v>
      </c>
      <c r="CE49" s="634"/>
      <c r="CF49" s="634"/>
      <c r="CG49" s="634"/>
      <c r="CH49" s="634"/>
      <c r="CI49" s="634"/>
      <c r="CJ49" s="634"/>
      <c r="CK49" s="634"/>
      <c r="CL49" s="634"/>
      <c r="CM49" s="634"/>
      <c r="CN49" s="634"/>
      <c r="CO49" s="634"/>
      <c r="CP49" s="634"/>
      <c r="CQ49" s="635"/>
      <c r="CR49" s="682">
        <v>13642586</v>
      </c>
      <c r="CS49" s="669"/>
      <c r="CT49" s="669"/>
      <c r="CU49" s="669"/>
      <c r="CV49" s="669"/>
      <c r="CW49" s="669"/>
      <c r="CX49" s="669"/>
      <c r="CY49" s="698"/>
      <c r="CZ49" s="690">
        <v>100</v>
      </c>
      <c r="DA49" s="699"/>
      <c r="DB49" s="699"/>
      <c r="DC49" s="700"/>
      <c r="DD49" s="701">
        <v>7550608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hq2kABI+8RmImBcJ4rREwXZBvXzrXM0k29YpQoSP4jPt8gkQIyAjrWZWRoLLJFaQng1DOPvBcy/PR/RDA2LtNQ==" saltValue="ykh7xj9J1rKWl4gWRfYu9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14070</v>
      </c>
      <c r="R7" s="740"/>
      <c r="S7" s="740"/>
      <c r="T7" s="740"/>
      <c r="U7" s="740"/>
      <c r="V7" s="740">
        <v>13642</v>
      </c>
      <c r="W7" s="740"/>
      <c r="X7" s="740"/>
      <c r="Y7" s="740"/>
      <c r="Z7" s="740"/>
      <c r="AA7" s="740">
        <v>428</v>
      </c>
      <c r="AB7" s="740"/>
      <c r="AC7" s="740"/>
      <c r="AD7" s="740"/>
      <c r="AE7" s="741"/>
      <c r="AF7" s="742">
        <v>426</v>
      </c>
      <c r="AG7" s="743"/>
      <c r="AH7" s="743"/>
      <c r="AI7" s="743"/>
      <c r="AJ7" s="744"/>
      <c r="AK7" s="745">
        <v>1266</v>
      </c>
      <c r="AL7" s="746"/>
      <c r="AM7" s="746"/>
      <c r="AN7" s="746"/>
      <c r="AO7" s="746"/>
      <c r="AP7" s="746">
        <v>10952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553</v>
      </c>
      <c r="BT7" s="734"/>
      <c r="BU7" s="734"/>
      <c r="BV7" s="734"/>
      <c r="BW7" s="734"/>
      <c r="BX7" s="734"/>
      <c r="BY7" s="734"/>
      <c r="BZ7" s="734"/>
      <c r="CA7" s="734"/>
      <c r="CB7" s="734"/>
      <c r="CC7" s="734"/>
      <c r="CD7" s="734"/>
      <c r="CE7" s="734"/>
      <c r="CF7" s="734"/>
      <c r="CG7" s="749"/>
      <c r="CH7" s="730">
        <v>10</v>
      </c>
      <c r="CI7" s="731"/>
      <c r="CJ7" s="731"/>
      <c r="CK7" s="731"/>
      <c r="CL7" s="732"/>
      <c r="CM7" s="730">
        <v>111</v>
      </c>
      <c r="CN7" s="731"/>
      <c r="CO7" s="731"/>
      <c r="CP7" s="731"/>
      <c r="CQ7" s="732"/>
      <c r="CR7" s="730">
        <v>40</v>
      </c>
      <c r="CS7" s="731"/>
      <c r="CT7" s="731"/>
      <c r="CU7" s="731"/>
      <c r="CV7" s="732"/>
      <c r="CW7" s="730" t="s">
        <v>554</v>
      </c>
      <c r="CX7" s="731"/>
      <c r="CY7" s="731"/>
      <c r="CZ7" s="731"/>
      <c r="DA7" s="732"/>
      <c r="DB7" s="730" t="s">
        <v>554</v>
      </c>
      <c r="DC7" s="731"/>
      <c r="DD7" s="731"/>
      <c r="DE7" s="731"/>
      <c r="DF7" s="732"/>
      <c r="DG7" s="730" t="s">
        <v>554</v>
      </c>
      <c r="DH7" s="731"/>
      <c r="DI7" s="731"/>
      <c r="DJ7" s="731"/>
      <c r="DK7" s="732"/>
      <c r="DL7" s="730" t="s">
        <v>554</v>
      </c>
      <c r="DM7" s="731"/>
      <c r="DN7" s="731"/>
      <c r="DO7" s="731"/>
      <c r="DP7" s="732"/>
      <c r="DQ7" s="730" t="s">
        <v>554</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426</v>
      </c>
      <c r="AG23" s="780"/>
      <c r="AH23" s="780"/>
      <c r="AI23" s="780"/>
      <c r="AJ23" s="783"/>
      <c r="AK23" s="784"/>
      <c r="AL23" s="785"/>
      <c r="AM23" s="785"/>
      <c r="AN23" s="785"/>
      <c r="AO23" s="785"/>
      <c r="AP23" s="780"/>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2053</v>
      </c>
      <c r="R28" s="810"/>
      <c r="S28" s="810"/>
      <c r="T28" s="810"/>
      <c r="U28" s="810"/>
      <c r="V28" s="810">
        <v>2038</v>
      </c>
      <c r="W28" s="810"/>
      <c r="X28" s="810"/>
      <c r="Y28" s="810"/>
      <c r="Z28" s="810"/>
      <c r="AA28" s="810">
        <v>15</v>
      </c>
      <c r="AB28" s="810"/>
      <c r="AC28" s="810"/>
      <c r="AD28" s="810"/>
      <c r="AE28" s="811"/>
      <c r="AF28" s="812">
        <v>15</v>
      </c>
      <c r="AG28" s="810"/>
      <c r="AH28" s="810"/>
      <c r="AI28" s="810"/>
      <c r="AJ28" s="813"/>
      <c r="AK28" s="814">
        <v>159</v>
      </c>
      <c r="AL28" s="815"/>
      <c r="AM28" s="815"/>
      <c r="AN28" s="815"/>
      <c r="AO28" s="815"/>
      <c r="AP28" s="815" t="s">
        <v>554</v>
      </c>
      <c r="AQ28" s="815"/>
      <c r="AR28" s="815"/>
      <c r="AS28" s="815"/>
      <c r="AT28" s="815"/>
      <c r="AU28" s="815" t="s">
        <v>554</v>
      </c>
      <c r="AV28" s="815"/>
      <c r="AW28" s="815"/>
      <c r="AX28" s="815"/>
      <c r="AY28" s="815"/>
      <c r="AZ28" s="816" t="s">
        <v>554</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1824</v>
      </c>
      <c r="R29" s="771"/>
      <c r="S29" s="771"/>
      <c r="T29" s="771"/>
      <c r="U29" s="771"/>
      <c r="V29" s="771">
        <v>1779</v>
      </c>
      <c r="W29" s="771"/>
      <c r="X29" s="771"/>
      <c r="Y29" s="771"/>
      <c r="Z29" s="771"/>
      <c r="AA29" s="771">
        <v>45</v>
      </c>
      <c r="AB29" s="771"/>
      <c r="AC29" s="771"/>
      <c r="AD29" s="771"/>
      <c r="AE29" s="772"/>
      <c r="AF29" s="773">
        <v>45</v>
      </c>
      <c r="AG29" s="774"/>
      <c r="AH29" s="774"/>
      <c r="AI29" s="774"/>
      <c r="AJ29" s="775"/>
      <c r="AK29" s="821">
        <v>276</v>
      </c>
      <c r="AL29" s="817"/>
      <c r="AM29" s="817"/>
      <c r="AN29" s="817"/>
      <c r="AO29" s="817"/>
      <c r="AP29" s="817" t="s">
        <v>554</v>
      </c>
      <c r="AQ29" s="817"/>
      <c r="AR29" s="817"/>
      <c r="AS29" s="817"/>
      <c r="AT29" s="817"/>
      <c r="AU29" s="817" t="s">
        <v>554</v>
      </c>
      <c r="AV29" s="817"/>
      <c r="AW29" s="817"/>
      <c r="AX29" s="817"/>
      <c r="AY29" s="817"/>
      <c r="AZ29" s="818" t="s">
        <v>554</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310</v>
      </c>
      <c r="R30" s="771"/>
      <c r="S30" s="771"/>
      <c r="T30" s="771"/>
      <c r="U30" s="771"/>
      <c r="V30" s="771">
        <v>304</v>
      </c>
      <c r="W30" s="771"/>
      <c r="X30" s="771"/>
      <c r="Y30" s="771"/>
      <c r="Z30" s="771"/>
      <c r="AA30" s="771">
        <v>6</v>
      </c>
      <c r="AB30" s="771"/>
      <c r="AC30" s="771"/>
      <c r="AD30" s="771"/>
      <c r="AE30" s="772"/>
      <c r="AF30" s="773">
        <v>6</v>
      </c>
      <c r="AG30" s="774"/>
      <c r="AH30" s="774"/>
      <c r="AI30" s="774"/>
      <c r="AJ30" s="775"/>
      <c r="AK30" s="821">
        <v>86</v>
      </c>
      <c r="AL30" s="817"/>
      <c r="AM30" s="817"/>
      <c r="AN30" s="817"/>
      <c r="AO30" s="817"/>
      <c r="AP30" s="817" t="s">
        <v>554</v>
      </c>
      <c r="AQ30" s="817"/>
      <c r="AR30" s="817"/>
      <c r="AS30" s="817"/>
      <c r="AT30" s="817"/>
      <c r="AU30" s="817" t="s">
        <v>554</v>
      </c>
      <c r="AV30" s="817"/>
      <c r="AW30" s="817"/>
      <c r="AX30" s="817"/>
      <c r="AY30" s="817"/>
      <c r="AZ30" s="818" t="s">
        <v>554</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108</v>
      </c>
      <c r="R31" s="771"/>
      <c r="S31" s="771"/>
      <c r="T31" s="771"/>
      <c r="U31" s="771"/>
      <c r="V31" s="771">
        <v>108</v>
      </c>
      <c r="W31" s="771"/>
      <c r="X31" s="771"/>
      <c r="Y31" s="771"/>
      <c r="Z31" s="771"/>
      <c r="AA31" s="771">
        <v>0</v>
      </c>
      <c r="AB31" s="771"/>
      <c r="AC31" s="771"/>
      <c r="AD31" s="771"/>
      <c r="AE31" s="772"/>
      <c r="AF31" s="773">
        <v>0</v>
      </c>
      <c r="AG31" s="774"/>
      <c r="AH31" s="774"/>
      <c r="AI31" s="774"/>
      <c r="AJ31" s="775"/>
      <c r="AK31" s="821">
        <v>53</v>
      </c>
      <c r="AL31" s="817"/>
      <c r="AM31" s="817"/>
      <c r="AN31" s="817"/>
      <c r="AO31" s="817"/>
      <c r="AP31" s="817" t="s">
        <v>554</v>
      </c>
      <c r="AQ31" s="817"/>
      <c r="AR31" s="817"/>
      <c r="AS31" s="817"/>
      <c r="AT31" s="817"/>
      <c r="AU31" s="817" t="s">
        <v>554</v>
      </c>
      <c r="AV31" s="817"/>
      <c r="AW31" s="817"/>
      <c r="AX31" s="817"/>
      <c r="AY31" s="817"/>
      <c r="AZ31" s="818" t="s">
        <v>554</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392</v>
      </c>
      <c r="C32" s="768"/>
      <c r="D32" s="768"/>
      <c r="E32" s="768"/>
      <c r="F32" s="768"/>
      <c r="G32" s="768"/>
      <c r="H32" s="768"/>
      <c r="I32" s="768"/>
      <c r="J32" s="768"/>
      <c r="K32" s="768"/>
      <c r="L32" s="768"/>
      <c r="M32" s="768"/>
      <c r="N32" s="768"/>
      <c r="O32" s="768"/>
      <c r="P32" s="769"/>
      <c r="Q32" s="770">
        <v>613</v>
      </c>
      <c r="R32" s="771"/>
      <c r="S32" s="771"/>
      <c r="T32" s="771"/>
      <c r="U32" s="771"/>
      <c r="V32" s="771">
        <v>602</v>
      </c>
      <c r="W32" s="771"/>
      <c r="X32" s="771"/>
      <c r="Y32" s="771"/>
      <c r="Z32" s="771"/>
      <c r="AA32" s="771">
        <v>11</v>
      </c>
      <c r="AB32" s="771"/>
      <c r="AC32" s="771"/>
      <c r="AD32" s="771"/>
      <c r="AE32" s="772"/>
      <c r="AF32" s="773">
        <v>467</v>
      </c>
      <c r="AG32" s="774"/>
      <c r="AH32" s="774"/>
      <c r="AI32" s="774"/>
      <c r="AJ32" s="775"/>
      <c r="AK32" s="821">
        <v>151</v>
      </c>
      <c r="AL32" s="817"/>
      <c r="AM32" s="817"/>
      <c r="AN32" s="817"/>
      <c r="AO32" s="817"/>
      <c r="AP32" s="817">
        <v>1665</v>
      </c>
      <c r="AQ32" s="817"/>
      <c r="AR32" s="817"/>
      <c r="AS32" s="817"/>
      <c r="AT32" s="817"/>
      <c r="AU32" s="817" t="s">
        <v>554</v>
      </c>
      <c r="AV32" s="817"/>
      <c r="AW32" s="817"/>
      <c r="AX32" s="817"/>
      <c r="AY32" s="817"/>
      <c r="AZ32" s="818" t="s">
        <v>554</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394</v>
      </c>
      <c r="C33" s="768"/>
      <c r="D33" s="768"/>
      <c r="E33" s="768"/>
      <c r="F33" s="768"/>
      <c r="G33" s="768"/>
      <c r="H33" s="768"/>
      <c r="I33" s="768"/>
      <c r="J33" s="768"/>
      <c r="K33" s="768"/>
      <c r="L33" s="768"/>
      <c r="M33" s="768"/>
      <c r="N33" s="768"/>
      <c r="O33" s="768"/>
      <c r="P33" s="769"/>
      <c r="Q33" s="770">
        <v>859</v>
      </c>
      <c r="R33" s="771"/>
      <c r="S33" s="771"/>
      <c r="T33" s="771"/>
      <c r="U33" s="771"/>
      <c r="V33" s="771">
        <v>825</v>
      </c>
      <c r="W33" s="771"/>
      <c r="X33" s="771"/>
      <c r="Y33" s="771"/>
      <c r="Z33" s="771"/>
      <c r="AA33" s="771">
        <v>34</v>
      </c>
      <c r="AB33" s="771"/>
      <c r="AC33" s="771"/>
      <c r="AD33" s="771"/>
      <c r="AE33" s="772"/>
      <c r="AF33" s="773">
        <v>86</v>
      </c>
      <c r="AG33" s="774"/>
      <c r="AH33" s="774"/>
      <c r="AI33" s="774"/>
      <c r="AJ33" s="775"/>
      <c r="AK33" s="821">
        <v>477</v>
      </c>
      <c r="AL33" s="817"/>
      <c r="AM33" s="817"/>
      <c r="AN33" s="817"/>
      <c r="AO33" s="817"/>
      <c r="AP33" s="817">
        <v>5447</v>
      </c>
      <c r="AQ33" s="817"/>
      <c r="AR33" s="817"/>
      <c r="AS33" s="817"/>
      <c r="AT33" s="817"/>
      <c r="AU33" s="817">
        <v>4526</v>
      </c>
      <c r="AV33" s="817"/>
      <c r="AW33" s="817"/>
      <c r="AX33" s="817"/>
      <c r="AY33" s="817"/>
      <c r="AZ33" s="818" t="s">
        <v>554</v>
      </c>
      <c r="BA33" s="818"/>
      <c r="BB33" s="818"/>
      <c r="BC33" s="818"/>
      <c r="BD33" s="818"/>
      <c r="BE33" s="819" t="s">
        <v>393</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619</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550</v>
      </c>
      <c r="C68" s="857"/>
      <c r="D68" s="857"/>
      <c r="E68" s="857"/>
      <c r="F68" s="857"/>
      <c r="G68" s="857"/>
      <c r="H68" s="857"/>
      <c r="I68" s="857"/>
      <c r="J68" s="857"/>
      <c r="K68" s="857"/>
      <c r="L68" s="857"/>
      <c r="M68" s="857"/>
      <c r="N68" s="857"/>
      <c r="O68" s="857"/>
      <c r="P68" s="858"/>
      <c r="Q68" s="859">
        <v>33</v>
      </c>
      <c r="R68" s="853"/>
      <c r="S68" s="853"/>
      <c r="T68" s="853"/>
      <c r="U68" s="853"/>
      <c r="V68" s="853">
        <v>30</v>
      </c>
      <c r="W68" s="853"/>
      <c r="X68" s="853"/>
      <c r="Y68" s="853"/>
      <c r="Z68" s="853"/>
      <c r="AA68" s="853" t="s">
        <v>554</v>
      </c>
      <c r="AB68" s="853"/>
      <c r="AC68" s="853"/>
      <c r="AD68" s="853"/>
      <c r="AE68" s="853"/>
      <c r="AF68" s="853">
        <v>3</v>
      </c>
      <c r="AG68" s="853"/>
      <c r="AH68" s="853"/>
      <c r="AI68" s="853"/>
      <c r="AJ68" s="853"/>
      <c r="AK68" s="853" t="s">
        <v>554</v>
      </c>
      <c r="AL68" s="853"/>
      <c r="AM68" s="853"/>
      <c r="AN68" s="853"/>
      <c r="AO68" s="853"/>
      <c r="AP68" s="853" t="s">
        <v>554</v>
      </c>
      <c r="AQ68" s="853"/>
      <c r="AR68" s="853"/>
      <c r="AS68" s="853"/>
      <c r="AT68" s="853"/>
      <c r="AU68" s="853" t="s">
        <v>554</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551</v>
      </c>
      <c r="C69" s="861"/>
      <c r="D69" s="861"/>
      <c r="E69" s="861"/>
      <c r="F69" s="861"/>
      <c r="G69" s="861"/>
      <c r="H69" s="861"/>
      <c r="I69" s="861"/>
      <c r="J69" s="861"/>
      <c r="K69" s="861"/>
      <c r="L69" s="861"/>
      <c r="M69" s="861"/>
      <c r="N69" s="861"/>
      <c r="O69" s="861"/>
      <c r="P69" s="862"/>
      <c r="Q69" s="863">
        <v>2212</v>
      </c>
      <c r="R69" s="817"/>
      <c r="S69" s="817"/>
      <c r="T69" s="817"/>
      <c r="U69" s="817"/>
      <c r="V69" s="817">
        <v>2117</v>
      </c>
      <c r="W69" s="817"/>
      <c r="X69" s="817"/>
      <c r="Y69" s="817"/>
      <c r="Z69" s="817"/>
      <c r="AA69" s="817">
        <v>95</v>
      </c>
      <c r="AB69" s="817"/>
      <c r="AC69" s="817"/>
      <c r="AD69" s="817"/>
      <c r="AE69" s="817"/>
      <c r="AF69" s="817">
        <v>52</v>
      </c>
      <c r="AG69" s="817"/>
      <c r="AH69" s="817"/>
      <c r="AI69" s="817"/>
      <c r="AJ69" s="817"/>
      <c r="AK69" s="817" t="s">
        <v>554</v>
      </c>
      <c r="AL69" s="817"/>
      <c r="AM69" s="817"/>
      <c r="AN69" s="817"/>
      <c r="AO69" s="817"/>
      <c r="AP69" s="817">
        <v>433</v>
      </c>
      <c r="AQ69" s="817"/>
      <c r="AR69" s="817"/>
      <c r="AS69" s="817"/>
      <c r="AT69" s="817"/>
      <c r="AU69" s="817">
        <v>275</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552</v>
      </c>
      <c r="C70" s="861"/>
      <c r="D70" s="861"/>
      <c r="E70" s="861"/>
      <c r="F70" s="861"/>
      <c r="G70" s="861"/>
      <c r="H70" s="861"/>
      <c r="I70" s="861"/>
      <c r="J70" s="861"/>
      <c r="K70" s="861"/>
      <c r="L70" s="861"/>
      <c r="M70" s="861"/>
      <c r="N70" s="861"/>
      <c r="O70" s="861"/>
      <c r="P70" s="862"/>
      <c r="Q70" s="863">
        <v>2364</v>
      </c>
      <c r="R70" s="817"/>
      <c r="S70" s="817"/>
      <c r="T70" s="817"/>
      <c r="U70" s="817"/>
      <c r="V70" s="817">
        <v>1061</v>
      </c>
      <c r="W70" s="817"/>
      <c r="X70" s="817"/>
      <c r="Y70" s="817"/>
      <c r="Z70" s="817"/>
      <c r="AA70" s="817">
        <v>1303</v>
      </c>
      <c r="AB70" s="817"/>
      <c r="AC70" s="817"/>
      <c r="AD70" s="817"/>
      <c r="AE70" s="817"/>
      <c r="AF70" s="817">
        <v>2293</v>
      </c>
      <c r="AG70" s="817"/>
      <c r="AH70" s="817"/>
      <c r="AI70" s="817"/>
      <c r="AJ70" s="817"/>
      <c r="AK70" s="817">
        <v>2293</v>
      </c>
      <c r="AL70" s="817"/>
      <c r="AM70" s="817"/>
      <c r="AN70" s="817"/>
      <c r="AO70" s="817"/>
      <c r="AP70" s="817">
        <v>19142</v>
      </c>
      <c r="AQ70" s="817"/>
      <c r="AR70" s="817"/>
      <c r="AS70" s="817"/>
      <c r="AT70" s="817"/>
      <c r="AU70" s="817" t="s">
        <v>554</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981915</v>
      </c>
      <c r="AB110" s="887"/>
      <c r="AC110" s="887"/>
      <c r="AD110" s="887"/>
      <c r="AE110" s="888"/>
      <c r="AF110" s="889">
        <v>826652</v>
      </c>
      <c r="AG110" s="887"/>
      <c r="AH110" s="887"/>
      <c r="AI110" s="887"/>
      <c r="AJ110" s="888"/>
      <c r="AK110" s="889">
        <v>856574</v>
      </c>
      <c r="AL110" s="887"/>
      <c r="AM110" s="887"/>
      <c r="AN110" s="887"/>
      <c r="AO110" s="888"/>
      <c r="AP110" s="890">
        <v>15</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11515038</v>
      </c>
      <c r="BR110" s="918"/>
      <c r="BS110" s="918"/>
      <c r="BT110" s="918"/>
      <c r="BU110" s="918"/>
      <c r="BV110" s="918">
        <v>11276992</v>
      </c>
      <c r="BW110" s="918"/>
      <c r="BX110" s="918"/>
      <c r="BY110" s="918"/>
      <c r="BZ110" s="918"/>
      <c r="CA110" s="918">
        <v>10951715</v>
      </c>
      <c r="CB110" s="918"/>
      <c r="CC110" s="918"/>
      <c r="CD110" s="918"/>
      <c r="CE110" s="918"/>
      <c r="CF110" s="931">
        <v>191.7</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389803</v>
      </c>
      <c r="BR111" s="913"/>
      <c r="BS111" s="913"/>
      <c r="BT111" s="913"/>
      <c r="BU111" s="913"/>
      <c r="BV111" s="913">
        <v>283881</v>
      </c>
      <c r="BW111" s="913"/>
      <c r="BX111" s="913"/>
      <c r="BY111" s="913"/>
      <c r="BZ111" s="913"/>
      <c r="CA111" s="913">
        <v>257470</v>
      </c>
      <c r="CB111" s="913"/>
      <c r="CC111" s="913"/>
      <c r="CD111" s="913"/>
      <c r="CE111" s="913"/>
      <c r="CF111" s="907">
        <v>4.5</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4449617</v>
      </c>
      <c r="BR112" s="913"/>
      <c r="BS112" s="913"/>
      <c r="BT112" s="913"/>
      <c r="BU112" s="913"/>
      <c r="BV112" s="913">
        <v>4184298</v>
      </c>
      <c r="BW112" s="913"/>
      <c r="BX112" s="913"/>
      <c r="BY112" s="913"/>
      <c r="BZ112" s="913"/>
      <c r="CA112" s="913">
        <v>4526469</v>
      </c>
      <c r="CB112" s="913"/>
      <c r="CC112" s="913"/>
      <c r="CD112" s="913"/>
      <c r="CE112" s="913"/>
      <c r="CF112" s="907">
        <v>79.2</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412887</v>
      </c>
      <c r="AB113" s="925"/>
      <c r="AC113" s="925"/>
      <c r="AD113" s="925"/>
      <c r="AE113" s="926"/>
      <c r="AF113" s="927">
        <v>375386</v>
      </c>
      <c r="AG113" s="925"/>
      <c r="AH113" s="925"/>
      <c r="AI113" s="925"/>
      <c r="AJ113" s="926"/>
      <c r="AK113" s="927">
        <v>449290</v>
      </c>
      <c r="AL113" s="925"/>
      <c r="AM113" s="925"/>
      <c r="AN113" s="925"/>
      <c r="AO113" s="926"/>
      <c r="AP113" s="928">
        <v>7.9</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218730</v>
      </c>
      <c r="BR113" s="913"/>
      <c r="BS113" s="913"/>
      <c r="BT113" s="913"/>
      <c r="BU113" s="913"/>
      <c r="BV113" s="913">
        <v>192019</v>
      </c>
      <c r="BW113" s="913"/>
      <c r="BX113" s="913"/>
      <c r="BY113" s="913"/>
      <c r="BZ113" s="913"/>
      <c r="CA113" s="913">
        <v>275077</v>
      </c>
      <c r="CB113" s="913"/>
      <c r="CC113" s="913"/>
      <c r="CD113" s="913"/>
      <c r="CE113" s="913"/>
      <c r="CF113" s="907">
        <v>4.8</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49890</v>
      </c>
      <c r="AB114" s="946"/>
      <c r="AC114" s="946"/>
      <c r="AD114" s="946"/>
      <c r="AE114" s="947"/>
      <c r="AF114" s="948">
        <v>51297</v>
      </c>
      <c r="AG114" s="946"/>
      <c r="AH114" s="946"/>
      <c r="AI114" s="946"/>
      <c r="AJ114" s="947"/>
      <c r="AK114" s="948">
        <v>28918</v>
      </c>
      <c r="AL114" s="946"/>
      <c r="AM114" s="946"/>
      <c r="AN114" s="946"/>
      <c r="AO114" s="947"/>
      <c r="AP114" s="949">
        <v>0.5</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1197745</v>
      </c>
      <c r="BR114" s="913"/>
      <c r="BS114" s="913"/>
      <c r="BT114" s="913"/>
      <c r="BU114" s="913"/>
      <c r="BV114" s="913">
        <v>1204748</v>
      </c>
      <c r="BW114" s="913"/>
      <c r="BX114" s="913"/>
      <c r="BY114" s="913"/>
      <c r="BZ114" s="913"/>
      <c r="CA114" s="913">
        <v>1315456</v>
      </c>
      <c r="CB114" s="913"/>
      <c r="CC114" s="913"/>
      <c r="CD114" s="913"/>
      <c r="CE114" s="913"/>
      <c r="CF114" s="907">
        <v>23</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605</v>
      </c>
      <c r="AB115" s="925"/>
      <c r="AC115" s="925"/>
      <c r="AD115" s="925"/>
      <c r="AE115" s="926"/>
      <c r="AF115" s="927">
        <v>480</v>
      </c>
      <c r="AG115" s="925"/>
      <c r="AH115" s="925"/>
      <c r="AI115" s="925"/>
      <c r="AJ115" s="926"/>
      <c r="AK115" s="927">
        <v>386</v>
      </c>
      <c r="AL115" s="925"/>
      <c r="AM115" s="925"/>
      <c r="AN115" s="925"/>
      <c r="AO115" s="926"/>
      <c r="AP115" s="928">
        <v>0</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56</v>
      </c>
      <c r="AB116" s="946"/>
      <c r="AC116" s="946"/>
      <c r="AD116" s="946"/>
      <c r="AE116" s="947"/>
      <c r="AF116" s="948">
        <v>62</v>
      </c>
      <c r="AG116" s="946"/>
      <c r="AH116" s="946"/>
      <c r="AI116" s="946"/>
      <c r="AJ116" s="947"/>
      <c r="AK116" s="948">
        <v>642</v>
      </c>
      <c r="AL116" s="946"/>
      <c r="AM116" s="946"/>
      <c r="AN116" s="946"/>
      <c r="AO116" s="947"/>
      <c r="AP116" s="949">
        <v>0</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1445353</v>
      </c>
      <c r="AB117" s="966"/>
      <c r="AC117" s="966"/>
      <c r="AD117" s="966"/>
      <c r="AE117" s="967"/>
      <c r="AF117" s="968">
        <v>1253877</v>
      </c>
      <c r="AG117" s="966"/>
      <c r="AH117" s="966"/>
      <c r="AI117" s="966"/>
      <c r="AJ117" s="967"/>
      <c r="AK117" s="968">
        <v>1335810</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17770933</v>
      </c>
      <c r="BR119" s="987"/>
      <c r="BS119" s="987"/>
      <c r="BT119" s="987"/>
      <c r="BU119" s="987"/>
      <c r="BV119" s="987">
        <v>17141938</v>
      </c>
      <c r="BW119" s="987"/>
      <c r="BX119" s="987"/>
      <c r="BY119" s="987"/>
      <c r="BZ119" s="987"/>
      <c r="CA119" s="987">
        <v>17326187</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389803</v>
      </c>
      <c r="DH119" s="973"/>
      <c r="DI119" s="973"/>
      <c r="DJ119" s="973"/>
      <c r="DK119" s="974"/>
      <c r="DL119" s="972">
        <v>283881</v>
      </c>
      <c r="DM119" s="973"/>
      <c r="DN119" s="973"/>
      <c r="DO119" s="973"/>
      <c r="DP119" s="974"/>
      <c r="DQ119" s="972">
        <v>257470</v>
      </c>
      <c r="DR119" s="973"/>
      <c r="DS119" s="973"/>
      <c r="DT119" s="973"/>
      <c r="DU119" s="974"/>
      <c r="DV119" s="975">
        <v>4.5</v>
      </c>
      <c r="DW119" s="976"/>
      <c r="DX119" s="976"/>
      <c r="DY119" s="976"/>
      <c r="DZ119" s="977"/>
    </row>
    <row r="120" spans="1:130" s="212" customFormat="1" ht="26.25" customHeight="1" x14ac:dyDescent="0.15">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6203117</v>
      </c>
      <c r="BR120" s="918"/>
      <c r="BS120" s="918"/>
      <c r="BT120" s="918"/>
      <c r="BU120" s="918"/>
      <c r="BV120" s="918">
        <v>6369049</v>
      </c>
      <c r="BW120" s="918"/>
      <c r="BX120" s="918"/>
      <c r="BY120" s="918"/>
      <c r="BZ120" s="918"/>
      <c r="CA120" s="918">
        <v>6588291</v>
      </c>
      <c r="CB120" s="918"/>
      <c r="CC120" s="918"/>
      <c r="CD120" s="918"/>
      <c r="CE120" s="918"/>
      <c r="CF120" s="931">
        <v>115.3</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t="s">
        <v>121</v>
      </c>
      <c r="DH120" s="918"/>
      <c r="DI120" s="918"/>
      <c r="DJ120" s="918"/>
      <c r="DK120" s="918"/>
      <c r="DL120" s="918" t="s">
        <v>121</v>
      </c>
      <c r="DM120" s="918"/>
      <c r="DN120" s="918"/>
      <c r="DO120" s="918"/>
      <c r="DP120" s="918"/>
      <c r="DQ120" s="918">
        <v>4526469</v>
      </c>
      <c r="DR120" s="918"/>
      <c r="DS120" s="918"/>
      <c r="DT120" s="918"/>
      <c r="DU120" s="918"/>
      <c r="DV120" s="919">
        <v>79.2</v>
      </c>
      <c r="DW120" s="919"/>
      <c r="DX120" s="919"/>
      <c r="DY120" s="919"/>
      <c r="DZ120" s="920"/>
    </row>
    <row r="121" spans="1:130" s="212" customFormat="1" ht="26.25" customHeight="1" x14ac:dyDescent="0.15">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787006</v>
      </c>
      <c r="BR121" s="913"/>
      <c r="BS121" s="913"/>
      <c r="BT121" s="913"/>
      <c r="BU121" s="913"/>
      <c r="BV121" s="913">
        <v>806108</v>
      </c>
      <c r="BW121" s="913"/>
      <c r="BX121" s="913"/>
      <c r="BY121" s="913"/>
      <c r="BZ121" s="913"/>
      <c r="CA121" s="913">
        <v>785988</v>
      </c>
      <c r="CB121" s="913"/>
      <c r="CC121" s="913"/>
      <c r="CD121" s="913"/>
      <c r="CE121" s="913"/>
      <c r="CF121" s="907">
        <v>13.8</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t="s">
        <v>121</v>
      </c>
      <c r="DM121" s="913"/>
      <c r="DN121" s="913"/>
      <c r="DO121" s="913"/>
      <c r="DP121" s="913"/>
      <c r="DQ121" s="913" t="s">
        <v>121</v>
      </c>
      <c r="DR121" s="913"/>
      <c r="DS121" s="913"/>
      <c r="DT121" s="913"/>
      <c r="DU121" s="913"/>
      <c r="DV121" s="914" t="s">
        <v>121</v>
      </c>
      <c r="DW121" s="914"/>
      <c r="DX121" s="914"/>
      <c r="DY121" s="914"/>
      <c r="DZ121" s="915"/>
    </row>
    <row r="122" spans="1:130" s="212" customFormat="1" ht="26.25" customHeight="1" x14ac:dyDescent="0.15">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8756096</v>
      </c>
      <c r="BR122" s="987"/>
      <c r="BS122" s="987"/>
      <c r="BT122" s="987"/>
      <c r="BU122" s="987"/>
      <c r="BV122" s="987">
        <v>8376296</v>
      </c>
      <c r="BW122" s="987"/>
      <c r="BX122" s="987"/>
      <c r="BY122" s="987"/>
      <c r="BZ122" s="987"/>
      <c r="CA122" s="987">
        <v>7905077</v>
      </c>
      <c r="CB122" s="987"/>
      <c r="CC122" s="987"/>
      <c r="CD122" s="987"/>
      <c r="CE122" s="987"/>
      <c r="CF122" s="1004">
        <v>138.4</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15">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15746219</v>
      </c>
      <c r="BR123" s="1051"/>
      <c r="BS123" s="1051"/>
      <c r="BT123" s="1051"/>
      <c r="BU123" s="1051"/>
      <c r="BV123" s="1051">
        <v>15551453</v>
      </c>
      <c r="BW123" s="1051"/>
      <c r="BX123" s="1051"/>
      <c r="BY123" s="1051"/>
      <c r="BZ123" s="1051"/>
      <c r="CA123" s="1051">
        <v>15279356</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37.4</v>
      </c>
      <c r="BR124" s="1014"/>
      <c r="BS124" s="1014"/>
      <c r="BT124" s="1014"/>
      <c r="BU124" s="1014"/>
      <c r="BV124" s="1014">
        <v>28.6</v>
      </c>
      <c r="BW124" s="1014"/>
      <c r="BX124" s="1014"/>
      <c r="BY124" s="1014"/>
      <c r="BZ124" s="1014"/>
      <c r="CA124" s="1014">
        <v>35.799999999999997</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v>4449617</v>
      </c>
      <c r="DH124" s="973"/>
      <c r="DI124" s="973"/>
      <c r="DJ124" s="973"/>
      <c r="DK124" s="974"/>
      <c r="DL124" s="972">
        <v>4184298</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605</v>
      </c>
      <c r="AB127" s="946"/>
      <c r="AC127" s="946"/>
      <c r="AD127" s="946"/>
      <c r="AE127" s="947"/>
      <c r="AF127" s="948">
        <v>480</v>
      </c>
      <c r="AG127" s="946"/>
      <c r="AH127" s="946"/>
      <c r="AI127" s="946"/>
      <c r="AJ127" s="947"/>
      <c r="AK127" s="948">
        <v>386</v>
      </c>
      <c r="AL127" s="946"/>
      <c r="AM127" s="946"/>
      <c r="AN127" s="946"/>
      <c r="AO127" s="947"/>
      <c r="AP127" s="949">
        <v>0</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65492</v>
      </c>
      <c r="AB128" s="1033"/>
      <c r="AC128" s="1033"/>
      <c r="AD128" s="1033"/>
      <c r="AE128" s="1034"/>
      <c r="AF128" s="1035">
        <v>47205</v>
      </c>
      <c r="AG128" s="1033"/>
      <c r="AH128" s="1033"/>
      <c r="AI128" s="1033"/>
      <c r="AJ128" s="1034"/>
      <c r="AK128" s="1035">
        <v>57946</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121</v>
      </c>
      <c r="BG128" s="1040"/>
      <c r="BH128" s="1040"/>
      <c r="BI128" s="1040"/>
      <c r="BJ128" s="1040"/>
      <c r="BK128" s="1040"/>
      <c r="BL128" s="1041"/>
      <c r="BM128" s="1039">
        <v>14.23</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6201822</v>
      </c>
      <c r="AB129" s="946"/>
      <c r="AC129" s="946"/>
      <c r="AD129" s="946"/>
      <c r="AE129" s="947"/>
      <c r="AF129" s="948">
        <v>6313107</v>
      </c>
      <c r="AG129" s="946"/>
      <c r="AH129" s="946"/>
      <c r="AI129" s="946"/>
      <c r="AJ129" s="947"/>
      <c r="AK129" s="948">
        <v>6499665</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121</v>
      </c>
      <c r="BG129" s="1054"/>
      <c r="BH129" s="1054"/>
      <c r="BI129" s="1054"/>
      <c r="BJ129" s="1054"/>
      <c r="BK129" s="1054"/>
      <c r="BL129" s="1055"/>
      <c r="BM129" s="1053">
        <v>19.23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797905</v>
      </c>
      <c r="AB130" s="946"/>
      <c r="AC130" s="946"/>
      <c r="AD130" s="946"/>
      <c r="AE130" s="947"/>
      <c r="AF130" s="948">
        <v>761942</v>
      </c>
      <c r="AG130" s="946"/>
      <c r="AH130" s="946"/>
      <c r="AI130" s="946"/>
      <c r="AJ130" s="947"/>
      <c r="AK130" s="948">
        <v>787759</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9.1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5403917</v>
      </c>
      <c r="AB131" s="973"/>
      <c r="AC131" s="973"/>
      <c r="AD131" s="973"/>
      <c r="AE131" s="974"/>
      <c r="AF131" s="972">
        <v>5551165</v>
      </c>
      <c r="AG131" s="973"/>
      <c r="AH131" s="973"/>
      <c r="AI131" s="973"/>
      <c r="AJ131" s="974"/>
      <c r="AK131" s="972">
        <v>5711906</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v>35.799999999999997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10.76915</v>
      </c>
      <c r="AB132" s="1084"/>
      <c r="AC132" s="1084"/>
      <c r="AD132" s="1084"/>
      <c r="AE132" s="1085"/>
      <c r="AF132" s="1086">
        <v>8.0114710000000002</v>
      </c>
      <c r="AG132" s="1084"/>
      <c r="AH132" s="1084"/>
      <c r="AI132" s="1084"/>
      <c r="AJ132" s="1085"/>
      <c r="AK132" s="1086">
        <v>8.5804109999999998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10</v>
      </c>
      <c r="AB133" s="1067"/>
      <c r="AC133" s="1067"/>
      <c r="AD133" s="1067"/>
      <c r="AE133" s="1068"/>
      <c r="AF133" s="1066">
        <v>9.6</v>
      </c>
      <c r="AG133" s="1067"/>
      <c r="AH133" s="1067"/>
      <c r="AI133" s="1067"/>
      <c r="AJ133" s="1068"/>
      <c r="AK133" s="1066">
        <v>9.1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2g4z+/cvyspgLL8Az8BlzV0+kV042M9Udr6Bc+mtX1u15FJzI2f/wH5jxPbxD0rnrKEPB5gjxaTufE/ENCc2bQ==" saltValue="4rs/a2G+9LGvweZYmIkk/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HtKcmuZ860IavG/U9D4QVaGTlKnrKWarngbvF1yO4QI/To5vfl65NkvT2vR2CgPmtkHjIMIv8F+JagO6+0wgMA==" saltValue="zlBpg5tqgOm3mzucVaXT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80m9c3iIfpdnTkTjZr523BX8zkAoWI5bs1UZGLy690RkG9YkE4lOrC9ReDleYcfe9CGv36dZ+q0MSoH7gcTNw==" saltValue="E5wEkfmUBo3NUoqboEszd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1" t="s">
        <v>478</v>
      </c>
      <c r="AP7" s="253"/>
      <c r="AQ7" s="254" t="s">
        <v>479</v>
      </c>
      <c r="AR7" s="255"/>
    </row>
    <row r="8" spans="1:46" x14ac:dyDescent="0.15">
      <c r="A8" s="247"/>
      <c r="AK8" s="256"/>
      <c r="AL8" s="257"/>
      <c r="AM8" s="257"/>
      <c r="AN8" s="258"/>
      <c r="AO8" s="1102"/>
      <c r="AP8" s="259" t="s">
        <v>480</v>
      </c>
      <c r="AQ8" s="260" t="s">
        <v>481</v>
      </c>
      <c r="AR8" s="261" t="s">
        <v>482</v>
      </c>
    </row>
    <row r="9" spans="1:46" x14ac:dyDescent="0.15">
      <c r="A9" s="247"/>
      <c r="AK9" s="1103" t="s">
        <v>483</v>
      </c>
      <c r="AL9" s="1104"/>
      <c r="AM9" s="1104"/>
      <c r="AN9" s="1105"/>
      <c r="AO9" s="262">
        <v>1686335</v>
      </c>
      <c r="AP9" s="262">
        <v>111582</v>
      </c>
      <c r="AQ9" s="263">
        <v>102505</v>
      </c>
      <c r="AR9" s="264">
        <v>8.9</v>
      </c>
    </row>
    <row r="10" spans="1:46" ht="13.5" customHeight="1" x14ac:dyDescent="0.15">
      <c r="A10" s="247"/>
      <c r="AK10" s="1103" t="s">
        <v>484</v>
      </c>
      <c r="AL10" s="1104"/>
      <c r="AM10" s="1104"/>
      <c r="AN10" s="1105"/>
      <c r="AO10" s="265">
        <v>394086</v>
      </c>
      <c r="AP10" s="265">
        <v>26076</v>
      </c>
      <c r="AQ10" s="266">
        <v>13118</v>
      </c>
      <c r="AR10" s="267">
        <v>98.8</v>
      </c>
    </row>
    <row r="11" spans="1:46" ht="13.5" customHeight="1" x14ac:dyDescent="0.15">
      <c r="A11" s="247"/>
      <c r="AK11" s="1103" t="s">
        <v>485</v>
      </c>
      <c r="AL11" s="1104"/>
      <c r="AM11" s="1104"/>
      <c r="AN11" s="1105"/>
      <c r="AO11" s="265" t="s">
        <v>486</v>
      </c>
      <c r="AP11" s="265" t="s">
        <v>486</v>
      </c>
      <c r="AQ11" s="266">
        <v>532</v>
      </c>
      <c r="AR11" s="267" t="s">
        <v>486</v>
      </c>
    </row>
    <row r="12" spans="1:46" ht="13.5" customHeight="1" x14ac:dyDescent="0.15">
      <c r="A12" s="247"/>
      <c r="AK12" s="1103" t="s">
        <v>487</v>
      </c>
      <c r="AL12" s="1104"/>
      <c r="AM12" s="1104"/>
      <c r="AN12" s="1105"/>
      <c r="AO12" s="265" t="s">
        <v>486</v>
      </c>
      <c r="AP12" s="265" t="s">
        <v>486</v>
      </c>
      <c r="AQ12" s="266">
        <v>70</v>
      </c>
      <c r="AR12" s="267" t="s">
        <v>486</v>
      </c>
    </row>
    <row r="13" spans="1:46" ht="13.5" customHeight="1" x14ac:dyDescent="0.15">
      <c r="A13" s="247"/>
      <c r="AK13" s="1103" t="s">
        <v>488</v>
      </c>
      <c r="AL13" s="1104"/>
      <c r="AM13" s="1104"/>
      <c r="AN13" s="1105"/>
      <c r="AO13" s="265">
        <v>110404</v>
      </c>
      <c r="AP13" s="265">
        <v>7305</v>
      </c>
      <c r="AQ13" s="266">
        <v>4255</v>
      </c>
      <c r="AR13" s="267">
        <v>71.7</v>
      </c>
    </row>
    <row r="14" spans="1:46" ht="13.5" customHeight="1" x14ac:dyDescent="0.15">
      <c r="A14" s="247"/>
      <c r="AK14" s="1103" t="s">
        <v>489</v>
      </c>
      <c r="AL14" s="1104"/>
      <c r="AM14" s="1104"/>
      <c r="AN14" s="1105"/>
      <c r="AO14" s="265">
        <v>19763</v>
      </c>
      <c r="AP14" s="265">
        <v>1308</v>
      </c>
      <c r="AQ14" s="266">
        <v>1813</v>
      </c>
      <c r="AR14" s="267">
        <v>-27.9</v>
      </c>
    </row>
    <row r="15" spans="1:46" ht="13.5" customHeight="1" x14ac:dyDescent="0.15">
      <c r="A15" s="247"/>
      <c r="AK15" s="1106" t="s">
        <v>490</v>
      </c>
      <c r="AL15" s="1107"/>
      <c r="AM15" s="1107"/>
      <c r="AN15" s="1108"/>
      <c r="AO15" s="265">
        <v>-52037</v>
      </c>
      <c r="AP15" s="265">
        <v>-3443</v>
      </c>
      <c r="AQ15" s="266">
        <v>-6003</v>
      </c>
      <c r="AR15" s="267">
        <v>-42.6</v>
      </c>
    </row>
    <row r="16" spans="1:46" x14ac:dyDescent="0.15">
      <c r="A16" s="247"/>
      <c r="AK16" s="1106" t="s">
        <v>177</v>
      </c>
      <c r="AL16" s="1107"/>
      <c r="AM16" s="1107"/>
      <c r="AN16" s="1108"/>
      <c r="AO16" s="265">
        <v>2158551</v>
      </c>
      <c r="AP16" s="265">
        <v>142827</v>
      </c>
      <c r="AQ16" s="266">
        <v>116291</v>
      </c>
      <c r="AR16" s="267">
        <v>22.8</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09" t="s">
        <v>495</v>
      </c>
      <c r="AL21" s="1110"/>
      <c r="AM21" s="1110"/>
      <c r="AN21" s="1111"/>
      <c r="AO21" s="277">
        <v>11.78</v>
      </c>
      <c r="AP21" s="278">
        <v>9.5500000000000007</v>
      </c>
      <c r="AQ21" s="279">
        <v>2.23</v>
      </c>
      <c r="AS21" s="280"/>
      <c r="AT21" s="276"/>
    </row>
    <row r="22" spans="1:46" s="248" customFormat="1" x14ac:dyDescent="0.15">
      <c r="A22" s="276"/>
      <c r="AK22" s="1109" t="s">
        <v>496</v>
      </c>
      <c r="AL22" s="1110"/>
      <c r="AM22" s="1110"/>
      <c r="AN22" s="1111"/>
      <c r="AO22" s="281">
        <v>97.6</v>
      </c>
      <c r="AP22" s="282">
        <v>96.7</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1" t="s">
        <v>478</v>
      </c>
      <c r="AP30" s="253"/>
      <c r="AQ30" s="254" t="s">
        <v>479</v>
      </c>
      <c r="AR30" s="255"/>
    </row>
    <row r="31" spans="1:46" x14ac:dyDescent="0.15">
      <c r="A31" s="247"/>
      <c r="AK31" s="256"/>
      <c r="AL31" s="257"/>
      <c r="AM31" s="257"/>
      <c r="AN31" s="258"/>
      <c r="AO31" s="1102"/>
      <c r="AP31" s="259" t="s">
        <v>480</v>
      </c>
      <c r="AQ31" s="260" t="s">
        <v>481</v>
      </c>
      <c r="AR31" s="261" t="s">
        <v>482</v>
      </c>
    </row>
    <row r="32" spans="1:46" ht="27" customHeight="1" x14ac:dyDescent="0.15">
      <c r="A32" s="247"/>
      <c r="AK32" s="1117" t="s">
        <v>500</v>
      </c>
      <c r="AL32" s="1118"/>
      <c r="AM32" s="1118"/>
      <c r="AN32" s="1119"/>
      <c r="AO32" s="291">
        <v>856574</v>
      </c>
      <c r="AP32" s="291">
        <v>56678</v>
      </c>
      <c r="AQ32" s="292">
        <v>49899</v>
      </c>
      <c r="AR32" s="293">
        <v>13.6</v>
      </c>
    </row>
    <row r="33" spans="1:46" ht="13.5" customHeight="1" x14ac:dyDescent="0.15">
      <c r="A33" s="247"/>
      <c r="AK33" s="1117" t="s">
        <v>501</v>
      </c>
      <c r="AL33" s="1118"/>
      <c r="AM33" s="1118"/>
      <c r="AN33" s="1119"/>
      <c r="AO33" s="291" t="s">
        <v>486</v>
      </c>
      <c r="AP33" s="291" t="s">
        <v>486</v>
      </c>
      <c r="AQ33" s="292" t="s">
        <v>486</v>
      </c>
      <c r="AR33" s="293" t="s">
        <v>486</v>
      </c>
    </row>
    <row r="34" spans="1:46" ht="27" customHeight="1" x14ac:dyDescent="0.15">
      <c r="A34" s="247"/>
      <c r="AK34" s="1117" t="s">
        <v>502</v>
      </c>
      <c r="AL34" s="1118"/>
      <c r="AM34" s="1118"/>
      <c r="AN34" s="1119"/>
      <c r="AO34" s="291" t="s">
        <v>486</v>
      </c>
      <c r="AP34" s="291" t="s">
        <v>486</v>
      </c>
      <c r="AQ34" s="292">
        <v>2</v>
      </c>
      <c r="AR34" s="293" t="s">
        <v>486</v>
      </c>
    </row>
    <row r="35" spans="1:46" ht="27" customHeight="1" x14ac:dyDescent="0.15">
      <c r="A35" s="247"/>
      <c r="AK35" s="1117" t="s">
        <v>503</v>
      </c>
      <c r="AL35" s="1118"/>
      <c r="AM35" s="1118"/>
      <c r="AN35" s="1119"/>
      <c r="AO35" s="291">
        <v>449290</v>
      </c>
      <c r="AP35" s="291">
        <v>29729</v>
      </c>
      <c r="AQ35" s="292">
        <v>13394</v>
      </c>
      <c r="AR35" s="293">
        <v>122</v>
      </c>
    </row>
    <row r="36" spans="1:46" ht="27" customHeight="1" x14ac:dyDescent="0.15">
      <c r="A36" s="247"/>
      <c r="AK36" s="1117" t="s">
        <v>504</v>
      </c>
      <c r="AL36" s="1118"/>
      <c r="AM36" s="1118"/>
      <c r="AN36" s="1119"/>
      <c r="AO36" s="291">
        <v>28918</v>
      </c>
      <c r="AP36" s="291">
        <v>1913</v>
      </c>
      <c r="AQ36" s="292">
        <v>2489</v>
      </c>
      <c r="AR36" s="293">
        <v>-23.1</v>
      </c>
    </row>
    <row r="37" spans="1:46" ht="13.5" customHeight="1" x14ac:dyDescent="0.15">
      <c r="A37" s="247"/>
      <c r="AK37" s="1117" t="s">
        <v>505</v>
      </c>
      <c r="AL37" s="1118"/>
      <c r="AM37" s="1118"/>
      <c r="AN37" s="1119"/>
      <c r="AO37" s="291">
        <v>386</v>
      </c>
      <c r="AP37" s="291">
        <v>26</v>
      </c>
      <c r="AQ37" s="292">
        <v>625</v>
      </c>
      <c r="AR37" s="293">
        <v>-95.8</v>
      </c>
    </row>
    <row r="38" spans="1:46" ht="27" customHeight="1" x14ac:dyDescent="0.15">
      <c r="A38" s="247"/>
      <c r="AK38" s="1120" t="s">
        <v>506</v>
      </c>
      <c r="AL38" s="1121"/>
      <c r="AM38" s="1121"/>
      <c r="AN38" s="1122"/>
      <c r="AO38" s="294">
        <v>642</v>
      </c>
      <c r="AP38" s="294">
        <v>42</v>
      </c>
      <c r="AQ38" s="295">
        <v>5</v>
      </c>
      <c r="AR38" s="283">
        <v>740</v>
      </c>
      <c r="AS38" s="290"/>
    </row>
    <row r="39" spans="1:46" x14ac:dyDescent="0.15">
      <c r="A39" s="247"/>
      <c r="AK39" s="1120" t="s">
        <v>507</v>
      </c>
      <c r="AL39" s="1121"/>
      <c r="AM39" s="1121"/>
      <c r="AN39" s="1122"/>
      <c r="AO39" s="291">
        <v>-57946</v>
      </c>
      <c r="AP39" s="291">
        <v>-3834</v>
      </c>
      <c r="AQ39" s="292">
        <v>-2982</v>
      </c>
      <c r="AR39" s="293">
        <v>28.6</v>
      </c>
      <c r="AS39" s="290"/>
    </row>
    <row r="40" spans="1:46" ht="27" customHeight="1" x14ac:dyDescent="0.15">
      <c r="A40" s="247"/>
      <c r="AK40" s="1117" t="s">
        <v>508</v>
      </c>
      <c r="AL40" s="1118"/>
      <c r="AM40" s="1118"/>
      <c r="AN40" s="1119"/>
      <c r="AO40" s="291">
        <v>-787759</v>
      </c>
      <c r="AP40" s="291">
        <v>-52125</v>
      </c>
      <c r="AQ40" s="292">
        <v>-43756</v>
      </c>
      <c r="AR40" s="293">
        <v>19.100000000000001</v>
      </c>
      <c r="AS40" s="290"/>
    </row>
    <row r="41" spans="1:46" x14ac:dyDescent="0.15">
      <c r="A41" s="247"/>
      <c r="AK41" s="1123" t="s">
        <v>287</v>
      </c>
      <c r="AL41" s="1124"/>
      <c r="AM41" s="1124"/>
      <c r="AN41" s="1125"/>
      <c r="AO41" s="291">
        <v>490105</v>
      </c>
      <c r="AP41" s="291">
        <v>32429</v>
      </c>
      <c r="AQ41" s="292">
        <v>19675</v>
      </c>
      <c r="AR41" s="293">
        <v>64.8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2" t="s">
        <v>478</v>
      </c>
      <c r="AN49" s="1114" t="s">
        <v>511</v>
      </c>
      <c r="AO49" s="1115"/>
      <c r="AP49" s="1115"/>
      <c r="AQ49" s="1115"/>
      <c r="AR49" s="1116"/>
    </row>
    <row r="50" spans="1:44" x14ac:dyDescent="0.15">
      <c r="A50" s="247"/>
      <c r="AK50" s="305"/>
      <c r="AL50" s="306"/>
      <c r="AM50" s="1113"/>
      <c r="AN50" s="307" t="s">
        <v>512</v>
      </c>
      <c r="AO50" s="308" t="s">
        <v>513</v>
      </c>
      <c r="AP50" s="309" t="s">
        <v>514</v>
      </c>
      <c r="AQ50" s="310" t="s">
        <v>515</v>
      </c>
      <c r="AR50" s="311" t="s">
        <v>516</v>
      </c>
    </row>
    <row r="51" spans="1:44" x14ac:dyDescent="0.15">
      <c r="A51" s="247"/>
      <c r="AK51" s="303" t="s">
        <v>517</v>
      </c>
      <c r="AL51" s="304"/>
      <c r="AM51" s="312">
        <v>2086156</v>
      </c>
      <c r="AN51" s="313">
        <v>133574</v>
      </c>
      <c r="AO51" s="314">
        <v>168.7</v>
      </c>
      <c r="AP51" s="315">
        <v>96248</v>
      </c>
      <c r="AQ51" s="316">
        <v>10</v>
      </c>
      <c r="AR51" s="317">
        <v>158.69999999999999</v>
      </c>
    </row>
    <row r="52" spans="1:44" x14ac:dyDescent="0.15">
      <c r="A52" s="247"/>
      <c r="AK52" s="318"/>
      <c r="AL52" s="319" t="s">
        <v>518</v>
      </c>
      <c r="AM52" s="320">
        <v>777357</v>
      </c>
      <c r="AN52" s="321">
        <v>49773</v>
      </c>
      <c r="AO52" s="322">
        <v>29.8</v>
      </c>
      <c r="AP52" s="323">
        <v>55768</v>
      </c>
      <c r="AQ52" s="324">
        <v>17.5</v>
      </c>
      <c r="AR52" s="325">
        <v>12.3</v>
      </c>
    </row>
    <row r="53" spans="1:44" x14ac:dyDescent="0.15">
      <c r="A53" s="247"/>
      <c r="AK53" s="303" t="s">
        <v>519</v>
      </c>
      <c r="AL53" s="304"/>
      <c r="AM53" s="312">
        <v>5154486</v>
      </c>
      <c r="AN53" s="313">
        <v>333732</v>
      </c>
      <c r="AO53" s="314">
        <v>149.80000000000001</v>
      </c>
      <c r="AP53" s="315">
        <v>76413</v>
      </c>
      <c r="AQ53" s="316">
        <v>-20.6</v>
      </c>
      <c r="AR53" s="317">
        <v>170.4</v>
      </c>
    </row>
    <row r="54" spans="1:44" x14ac:dyDescent="0.15">
      <c r="A54" s="247"/>
      <c r="AK54" s="318"/>
      <c r="AL54" s="319" t="s">
        <v>518</v>
      </c>
      <c r="AM54" s="320">
        <v>167073</v>
      </c>
      <c r="AN54" s="321">
        <v>10817</v>
      </c>
      <c r="AO54" s="322">
        <v>-78.3</v>
      </c>
      <c r="AP54" s="323">
        <v>39658</v>
      </c>
      <c r="AQ54" s="324">
        <v>-28.9</v>
      </c>
      <c r="AR54" s="325">
        <v>-49.4</v>
      </c>
    </row>
    <row r="55" spans="1:44" x14ac:dyDescent="0.15">
      <c r="A55" s="247"/>
      <c r="AK55" s="303" t="s">
        <v>520</v>
      </c>
      <c r="AL55" s="304"/>
      <c r="AM55" s="312">
        <v>1829942</v>
      </c>
      <c r="AN55" s="313">
        <v>119378</v>
      </c>
      <c r="AO55" s="314">
        <v>-64.2</v>
      </c>
      <c r="AP55" s="315">
        <v>66481</v>
      </c>
      <c r="AQ55" s="316">
        <v>-13</v>
      </c>
      <c r="AR55" s="317">
        <v>-51.2</v>
      </c>
    </row>
    <row r="56" spans="1:44" x14ac:dyDescent="0.15">
      <c r="A56" s="247"/>
      <c r="AK56" s="318"/>
      <c r="AL56" s="319" t="s">
        <v>518</v>
      </c>
      <c r="AM56" s="320">
        <v>662669</v>
      </c>
      <c r="AN56" s="321">
        <v>43230</v>
      </c>
      <c r="AO56" s="322">
        <v>299.60000000000002</v>
      </c>
      <c r="AP56" s="323">
        <v>36120</v>
      </c>
      <c r="AQ56" s="324">
        <v>-8.9</v>
      </c>
      <c r="AR56" s="325">
        <v>308.5</v>
      </c>
    </row>
    <row r="57" spans="1:44" x14ac:dyDescent="0.15">
      <c r="A57" s="247"/>
      <c r="AK57" s="303" t="s">
        <v>521</v>
      </c>
      <c r="AL57" s="304"/>
      <c r="AM57" s="312">
        <v>1226675</v>
      </c>
      <c r="AN57" s="313">
        <v>80248</v>
      </c>
      <c r="AO57" s="314">
        <v>-32.799999999999997</v>
      </c>
      <c r="AP57" s="315">
        <v>67825</v>
      </c>
      <c r="AQ57" s="316">
        <v>2</v>
      </c>
      <c r="AR57" s="317">
        <v>-34.799999999999997</v>
      </c>
    </row>
    <row r="58" spans="1:44" x14ac:dyDescent="0.15">
      <c r="A58" s="247"/>
      <c r="AK58" s="318"/>
      <c r="AL58" s="319" t="s">
        <v>518</v>
      </c>
      <c r="AM58" s="320">
        <v>579361</v>
      </c>
      <c r="AN58" s="321">
        <v>37901</v>
      </c>
      <c r="AO58" s="322">
        <v>-12.3</v>
      </c>
      <c r="AP58" s="323">
        <v>39417</v>
      </c>
      <c r="AQ58" s="324">
        <v>9.1</v>
      </c>
      <c r="AR58" s="325">
        <v>-21.4</v>
      </c>
    </row>
    <row r="59" spans="1:44" x14ac:dyDescent="0.15">
      <c r="A59" s="247"/>
      <c r="AK59" s="303" t="s">
        <v>522</v>
      </c>
      <c r="AL59" s="304"/>
      <c r="AM59" s="312">
        <v>810074</v>
      </c>
      <c r="AN59" s="313">
        <v>53601</v>
      </c>
      <c r="AO59" s="314">
        <v>-33.200000000000003</v>
      </c>
      <c r="AP59" s="315">
        <v>81158</v>
      </c>
      <c r="AQ59" s="316">
        <v>19.7</v>
      </c>
      <c r="AR59" s="317">
        <v>-52.9</v>
      </c>
    </row>
    <row r="60" spans="1:44" x14ac:dyDescent="0.15">
      <c r="A60" s="247"/>
      <c r="AK60" s="318"/>
      <c r="AL60" s="319" t="s">
        <v>518</v>
      </c>
      <c r="AM60" s="320">
        <v>471052</v>
      </c>
      <c r="AN60" s="321">
        <v>31169</v>
      </c>
      <c r="AO60" s="322">
        <v>-17.8</v>
      </c>
      <c r="AP60" s="323">
        <v>45320</v>
      </c>
      <c r="AQ60" s="324">
        <v>15</v>
      </c>
      <c r="AR60" s="325">
        <v>-32.799999999999997</v>
      </c>
    </row>
    <row r="61" spans="1:44" x14ac:dyDescent="0.15">
      <c r="A61" s="247"/>
      <c r="AK61" s="303" t="s">
        <v>523</v>
      </c>
      <c r="AL61" s="326"/>
      <c r="AM61" s="312">
        <v>2221467</v>
      </c>
      <c r="AN61" s="313">
        <v>144107</v>
      </c>
      <c r="AO61" s="314">
        <v>37.700000000000003</v>
      </c>
      <c r="AP61" s="315">
        <v>77625</v>
      </c>
      <c r="AQ61" s="327">
        <v>-0.4</v>
      </c>
      <c r="AR61" s="317">
        <v>38.1</v>
      </c>
    </row>
    <row r="62" spans="1:44" x14ac:dyDescent="0.15">
      <c r="A62" s="247"/>
      <c r="AK62" s="318"/>
      <c r="AL62" s="319" t="s">
        <v>518</v>
      </c>
      <c r="AM62" s="320">
        <v>531502</v>
      </c>
      <c r="AN62" s="321">
        <v>34578</v>
      </c>
      <c r="AO62" s="322">
        <v>44.2</v>
      </c>
      <c r="AP62" s="323">
        <v>43257</v>
      </c>
      <c r="AQ62" s="324">
        <v>0.8</v>
      </c>
      <c r="AR62" s="325">
        <v>43.4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64dB0MCMS8KFwvzIrcs0Vv2qh2jbf/MDt2dTSQBHl6idtWPBg4D4vxicmsWF0c5Irz7FeFVw2Tl+FzhLQgermw==" saltValue="GkdX8X59g+OickDMsj0e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RBU3eThYSdDT75W+VndQ7VTCEmKxJ3Wgc/aGKI3U+2+UvgLUddoP1YXocIl5QHxID1JvqTwsPF5P4zCIoyoUFw==" saltValue="oaqtm089xsBhIkWzTwnX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NpWk739FsqsW006gnXIpZpVPcKCNeZiaoI+azI2QgZgoe4LVGI/izhpHgfFXgp/A8to7XTXoUCInPQ7VojAHMw==" saltValue="WS995m/Tc8VbOtdayAZh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10.61</v>
      </c>
      <c r="G47" s="12">
        <v>13.42</v>
      </c>
      <c r="H47" s="12">
        <v>13.72</v>
      </c>
      <c r="I47" s="12">
        <v>13.95</v>
      </c>
      <c r="J47" s="13">
        <v>13.55</v>
      </c>
    </row>
    <row r="48" spans="2:10" ht="57.75" customHeight="1" x14ac:dyDescent="0.15">
      <c r="B48" s="14"/>
      <c r="C48" s="1128" t="s">
        <v>4</v>
      </c>
      <c r="D48" s="1128"/>
      <c r="E48" s="1129"/>
      <c r="F48" s="15">
        <v>4.28</v>
      </c>
      <c r="G48" s="16">
        <v>6.48</v>
      </c>
      <c r="H48" s="16">
        <v>4.62</v>
      </c>
      <c r="I48" s="16">
        <v>5.72</v>
      </c>
      <c r="J48" s="17">
        <v>6.55</v>
      </c>
    </row>
    <row r="49" spans="2:10" ht="57.75" customHeight="1" thickBot="1" x14ac:dyDescent="0.2">
      <c r="B49" s="18"/>
      <c r="C49" s="1130" t="s">
        <v>5</v>
      </c>
      <c r="D49" s="1130"/>
      <c r="E49" s="1131"/>
      <c r="F49" s="19" t="s">
        <v>530</v>
      </c>
      <c r="G49" s="20">
        <v>5.5</v>
      </c>
      <c r="H49" s="20" t="s">
        <v>531</v>
      </c>
      <c r="I49" s="20">
        <v>1.66</v>
      </c>
      <c r="J49" s="21">
        <v>0.99</v>
      </c>
    </row>
    <row r="50" spans="2:10" x14ac:dyDescent="0.15"/>
  </sheetData>
  <sheetProtection algorithmName="SHA-512" hashValue="FOdeexxNIFkZ6MsaWVq8FIR10PVOJGisLC+myWDFW5BG81P6hD1+/rtYOP5kS59WU/b7rTnJuTfq3v8b1OBfCA==" saltValue="m1pMRnsBp8U2RfsF6zWw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浩太</cp:lastModifiedBy>
  <cp:lastPrinted>2026-03-11T05:40:16Z</cp:lastPrinted>
  <dcterms:created xsi:type="dcterms:W3CDTF">2026-02-23T03:57:01Z</dcterms:created>
  <dcterms:modified xsi:type="dcterms:W3CDTF">2026-03-11T05:45:18Z</dcterms:modified>
  <cp:category/>
</cp:coreProperties>
</file>